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65" windowHeight="12120" activeTab="0"/>
  </bookViews>
  <sheets>
    <sheet name="Wskaźniki pojemności informacji" sheetId="1" r:id="rId1"/>
    <sheet name="Metoda grafowa" sheetId="2" r:id="rId2"/>
  </sheets>
  <definedNames/>
  <calcPr fullCalcOnLoad="1"/>
</workbook>
</file>

<file path=xl/sharedStrings.xml><?xml version="1.0" encoding="utf-8"?>
<sst xmlns="http://schemas.openxmlformats.org/spreadsheetml/2006/main" count="492" uniqueCount="132">
  <si>
    <t>Zadania</t>
  </si>
  <si>
    <t>Y</t>
  </si>
  <si>
    <t>X1</t>
  </si>
  <si>
    <t>X2</t>
  </si>
  <si>
    <t>detR</t>
  </si>
  <si>
    <t>R</t>
  </si>
  <si>
    <t>X</t>
  </si>
  <si>
    <t>Z</t>
  </si>
  <si>
    <t>W</t>
  </si>
  <si>
    <t>V</t>
  </si>
  <si>
    <t>a)</t>
  </si>
  <si>
    <t>b)</t>
  </si>
  <si>
    <t>X3</t>
  </si>
  <si>
    <t>X4</t>
  </si>
  <si>
    <t>X5</t>
  </si>
  <si>
    <t>X6</t>
  </si>
  <si>
    <t>2.23</t>
  </si>
  <si>
    <t>2.24</t>
  </si>
  <si>
    <t>{X1,X2}</t>
  </si>
  <si>
    <t>{X1,X3}</t>
  </si>
  <si>
    <t>{X2,X3}</t>
  </si>
  <si>
    <t>Testy</t>
  </si>
  <si>
    <t>2.25</t>
  </si>
  <si>
    <t>r*</t>
  </si>
  <si>
    <t>R0</t>
  </si>
  <si>
    <t>2.26</t>
  </si>
  <si>
    <t>X7</t>
  </si>
  <si>
    <t>2.27</t>
  </si>
  <si>
    <t>2.28</t>
  </si>
  <si>
    <t>2.42</t>
  </si>
  <si>
    <t>|R|</t>
  </si>
  <si>
    <t>|R'|</t>
  </si>
  <si>
    <t>Wybrane zmienne:</t>
  </si>
  <si>
    <t>2.43</t>
  </si>
  <si>
    <t>X8</t>
  </si>
  <si>
    <t>X9</t>
  </si>
  <si>
    <t>X10</t>
  </si>
  <si>
    <t>(W odpowiedziach w podręczniku jest błąd)</t>
  </si>
  <si>
    <t>2.44</t>
  </si>
  <si>
    <t>R'</t>
  </si>
  <si>
    <t>2.45</t>
  </si>
  <si>
    <t>zmienna</t>
  </si>
  <si>
    <t>stopień</t>
  </si>
  <si>
    <t>skupienie</t>
  </si>
  <si>
    <t>2.30</t>
  </si>
  <si>
    <t>( A )</t>
  </si>
  <si>
    <t>2.31</t>
  </si>
  <si>
    <t>( D )</t>
  </si>
  <si>
    <t>2.29</t>
  </si>
  <si>
    <t>{X1,X3,X4}</t>
  </si>
  <si>
    <t>h11</t>
  </si>
  <si>
    <t>h22</t>
  </si>
  <si>
    <t>h13</t>
  </si>
  <si>
    <t>h23</t>
  </si>
  <si>
    <t>h14</t>
  </si>
  <si>
    <t>H1</t>
  </si>
  <si>
    <t>H2</t>
  </si>
  <si>
    <t>{X2}</t>
  </si>
  <si>
    <t>h12</t>
  </si>
  <si>
    <t>h21</t>
  </si>
  <si>
    <t>h32</t>
  </si>
  <si>
    <t>h33</t>
  </si>
  <si>
    <t>H3</t>
  </si>
  <si>
    <t>2.32</t>
  </si>
  <si>
    <t>{X1,X4}</t>
  </si>
  <si>
    <t>{X3,X5}</t>
  </si>
  <si>
    <t>h25</t>
  </si>
  <si>
    <t>2.33</t>
  </si>
  <si>
    <t>r(1,2)</t>
  </si>
  <si>
    <t>H1 = h11</t>
  </si>
  <si>
    <t>H2 = h12</t>
  </si>
  <si>
    <t>r(1,y)^2</t>
  </si>
  <si>
    <t>r(2,y)^2</t>
  </si>
  <si>
    <t>h31</t>
  </si>
  <si>
    <t>2.34</t>
  </si>
  <si>
    <t>{X2,X3,X4}</t>
  </si>
  <si>
    <t>{X1,X6}</t>
  </si>
  <si>
    <t>h26</t>
  </si>
  <si>
    <t>2.35</t>
  </si>
  <si>
    <t>h34</t>
  </si>
  <si>
    <t>{X2,X4}</t>
  </si>
  <si>
    <t>{X3,X4}</t>
  </si>
  <si>
    <t>h42</t>
  </si>
  <si>
    <t>h52</t>
  </si>
  <si>
    <t>h63</t>
  </si>
  <si>
    <t>h43</t>
  </si>
  <si>
    <t>h54</t>
  </si>
  <si>
    <t>h64</t>
  </si>
  <si>
    <t>H4</t>
  </si>
  <si>
    <t>H5</t>
  </si>
  <si>
    <t>H6</t>
  </si>
  <si>
    <t>2.36</t>
  </si>
  <si>
    <t>{X1,X5,X6}</t>
  </si>
  <si>
    <t>h15</t>
  </si>
  <si>
    <t>h16</t>
  </si>
  <si>
    <t>2.37</t>
  </si>
  <si>
    <t>{X1,X3,X5}</t>
  </si>
  <si>
    <t>2.38</t>
  </si>
  <si>
    <t>h24</t>
  </si>
  <si>
    <t>2.39</t>
  </si>
  <si>
    <t>c)</t>
  </si>
  <si>
    <t>{X,Z,V}</t>
  </si>
  <si>
    <t>h1X</t>
  </si>
  <si>
    <t>h1Z</t>
  </si>
  <si>
    <t>h1V</t>
  </si>
  <si>
    <t>d)</t>
  </si>
  <si>
    <t>{W,X,V}</t>
  </si>
  <si>
    <t>h1W</t>
  </si>
  <si>
    <t>2.40</t>
  </si>
  <si>
    <t>Hk</t>
  </si>
  <si>
    <t>Xi</t>
  </si>
  <si>
    <t>Xj</t>
  </si>
  <si>
    <t>r(i)</t>
  </si>
  <si>
    <t>r(j)</t>
  </si>
  <si>
    <t>detR1a</t>
  </si>
  <si>
    <t>1+|rij|</t>
  </si>
  <si>
    <t>detR1b</t>
  </si>
  <si>
    <t>|rij|</t>
  </si>
  <si>
    <t>detR1c</t>
  </si>
  <si>
    <t>R1c</t>
  </si>
  <si>
    <t>2.41</t>
  </si>
  <si>
    <t>{X2,X5}</t>
  </si>
  <si>
    <t>( E )</t>
  </si>
  <si>
    <t>( E ) 20</t>
  </si>
  <si>
    <t>( B )</t>
  </si>
  <si>
    <t>{X1}</t>
  </si>
  <si>
    <t>( C )</t>
  </si>
  <si>
    <t>{X3}</t>
  </si>
  <si>
    <t>{X1,X2,X3}</t>
  </si>
  <si>
    <t>h51</t>
  </si>
  <si>
    <t>h53</t>
  </si>
  <si>
    <t>Testowe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</si>
</sst>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right"/>
    </xf>
    <xf numFmtId="0" fontId="0" fillId="0" borderId="23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/>
    </xf>
    <xf numFmtId="2" fontId="0" fillId="0" borderId="19" xfId="0" applyNumberFormat="1" applyBorder="1" applyAlignment="1">
      <alignment horizontal="left"/>
    </xf>
    <xf numFmtId="0" fontId="1" fillId="0" borderId="24" xfId="0" applyFont="1" applyBorder="1" applyAlignment="1">
      <alignment/>
    </xf>
    <xf numFmtId="2" fontId="1" fillId="0" borderId="19" xfId="0" applyNumberFormat="1" applyFont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2" fontId="1" fillId="33" borderId="19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1" fillId="33" borderId="24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1" fillId="0" borderId="24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left"/>
    </xf>
    <xf numFmtId="166" fontId="0" fillId="0" borderId="19" xfId="0" applyNumberFormat="1" applyBorder="1" applyAlignment="1">
      <alignment horizontal="left"/>
    </xf>
    <xf numFmtId="166" fontId="1" fillId="0" borderId="19" xfId="0" applyNumberFormat="1" applyFont="1" applyBorder="1" applyAlignment="1">
      <alignment horizontal="left"/>
    </xf>
    <xf numFmtId="166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19" xfId="0" applyNumberFormat="1" applyBorder="1" applyAlignment="1">
      <alignment/>
    </xf>
    <xf numFmtId="2" fontId="1" fillId="33" borderId="19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0" fontId="1" fillId="33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216"/>
  <sheetViews>
    <sheetView tabSelected="1" zoomScalePageLayoutView="0" workbookViewId="0" topLeftCell="A7">
      <selection activeCell="F31" sqref="F31"/>
    </sheetView>
  </sheetViews>
  <sheetFormatPr defaultColWidth="9.140625" defaultRowHeight="12.75"/>
  <cols>
    <col min="1" max="1" width="10.421875" style="0" bestFit="1" customWidth="1"/>
    <col min="2" max="2" width="12.00390625" style="0" bestFit="1" customWidth="1"/>
    <col min="3" max="3" width="9.7109375" style="0" bestFit="1" customWidth="1"/>
    <col min="4" max="4" width="10.421875" style="0" bestFit="1" customWidth="1"/>
    <col min="5" max="6" width="12.57421875" style="0" bestFit="1" customWidth="1"/>
    <col min="7" max="7" width="7.57421875" style="0" bestFit="1" customWidth="1"/>
    <col min="8" max="8" width="11.00390625" style="0" bestFit="1" customWidth="1"/>
    <col min="9" max="9" width="9.7109375" style="0" bestFit="1" customWidth="1"/>
  </cols>
  <sheetData>
    <row r="1" ht="12.75">
      <c r="A1" s="13" t="s">
        <v>0</v>
      </c>
    </row>
    <row r="2" ht="12.75">
      <c r="A2" s="13" t="s">
        <v>48</v>
      </c>
    </row>
    <row r="3" spans="3:7" ht="12.75">
      <c r="C3" s="23" t="s">
        <v>5</v>
      </c>
      <c r="D3" s="12" t="s">
        <v>2</v>
      </c>
      <c r="E3" s="12" t="s">
        <v>3</v>
      </c>
      <c r="F3" s="12" t="s">
        <v>12</v>
      </c>
      <c r="G3" s="12" t="s">
        <v>13</v>
      </c>
    </row>
    <row r="4" spans="2:7" ht="12.75">
      <c r="B4" s="20">
        <v>0.6</v>
      </c>
      <c r="C4" s="2" t="s">
        <v>2</v>
      </c>
      <c r="D4" s="3">
        <v>1</v>
      </c>
      <c r="E4" s="4">
        <v>-0.6</v>
      </c>
      <c r="F4" s="4">
        <v>-0.8</v>
      </c>
      <c r="G4" s="5">
        <v>0.3</v>
      </c>
    </row>
    <row r="5" spans="1:7" ht="12.75">
      <c r="A5" s="23" t="s">
        <v>24</v>
      </c>
      <c r="B5" s="21">
        <v>-0.7</v>
      </c>
      <c r="C5" s="2" t="s">
        <v>3</v>
      </c>
      <c r="D5" s="6">
        <f>E4</f>
        <v>-0.6</v>
      </c>
      <c r="E5" s="7">
        <v>1</v>
      </c>
      <c r="F5" s="7">
        <v>0.5</v>
      </c>
      <c r="G5" s="8">
        <v>-0.2</v>
      </c>
    </row>
    <row r="6" spans="2:7" ht="12.75">
      <c r="B6" s="21">
        <v>-0.8</v>
      </c>
      <c r="C6" s="2" t="s">
        <v>12</v>
      </c>
      <c r="D6" s="6">
        <f>F4</f>
        <v>-0.8</v>
      </c>
      <c r="E6" s="7">
        <f>F5</f>
        <v>0.5</v>
      </c>
      <c r="F6" s="7">
        <v>1</v>
      </c>
      <c r="G6" s="8">
        <v>-0.7</v>
      </c>
    </row>
    <row r="7" spans="2:7" ht="12.75">
      <c r="B7" s="22">
        <v>0.5</v>
      </c>
      <c r="C7" s="2" t="s">
        <v>13</v>
      </c>
      <c r="D7" s="9">
        <f>G4</f>
        <v>0.3</v>
      </c>
      <c r="E7" s="10">
        <f>G5</f>
        <v>-0.2</v>
      </c>
      <c r="F7" s="10">
        <f>G6</f>
        <v>-0.7</v>
      </c>
      <c r="G7" s="11">
        <v>1</v>
      </c>
    </row>
    <row r="8" spans="1:5" ht="12.75">
      <c r="A8" s="13" t="s">
        <v>49</v>
      </c>
      <c r="B8" s="33"/>
      <c r="D8" s="13" t="s">
        <v>20</v>
      </c>
      <c r="E8" s="33"/>
    </row>
    <row r="9" spans="1:6" ht="12.75">
      <c r="A9" s="34" t="s">
        <v>50</v>
      </c>
      <c r="B9" s="35">
        <f>B4^2/C9</f>
        <v>0.1714285714285714</v>
      </c>
      <c r="C9" s="33">
        <f>wb(D4)+wb(F4)+wb(G4)</f>
        <v>2.1</v>
      </c>
      <c r="D9" s="34" t="s">
        <v>51</v>
      </c>
      <c r="E9" s="35">
        <f>B5^2/F9</f>
        <v>0.3266666666666666</v>
      </c>
      <c r="F9" s="33">
        <f>wb(E5)+wb(F5)</f>
        <v>1.5</v>
      </c>
    </row>
    <row r="10" spans="1:6" ht="12.75">
      <c r="A10" s="34" t="s">
        <v>52</v>
      </c>
      <c r="B10" s="35">
        <f>B6^2/C10</f>
        <v>0.27826086956521745</v>
      </c>
      <c r="C10" s="33">
        <f>wb(F6)+wb(D6)+wb(E6)</f>
        <v>2.3</v>
      </c>
      <c r="D10" s="34" t="s">
        <v>53</v>
      </c>
      <c r="E10" s="35">
        <f>B6^2/F10</f>
        <v>0.42666666666666675</v>
      </c>
      <c r="F10" s="33">
        <f>wb(E6)+wb(F6)</f>
        <v>1.5</v>
      </c>
    </row>
    <row r="11" spans="1:3" ht="12.75">
      <c r="A11" s="34" t="s">
        <v>54</v>
      </c>
      <c r="B11" s="35">
        <f>B7^2/C11</f>
        <v>0.125</v>
      </c>
      <c r="C11" s="33">
        <f>wb(D7)+wb(F7)+wb(G7)</f>
        <v>2</v>
      </c>
    </row>
    <row r="12" spans="1:5" ht="12.75">
      <c r="A12" s="36" t="s">
        <v>55</v>
      </c>
      <c r="B12" s="37">
        <f>SUM(B9:B11)</f>
        <v>0.5746894409937888</v>
      </c>
      <c r="D12" s="38" t="s">
        <v>56</v>
      </c>
      <c r="E12" s="39">
        <f>SUM(E9:E10)</f>
        <v>0.7533333333333334</v>
      </c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ht="12.75">
      <c r="A14" s="13" t="s">
        <v>44</v>
      </c>
    </row>
    <row r="15" spans="3:6" ht="12.75">
      <c r="C15" s="23" t="s">
        <v>5</v>
      </c>
      <c r="D15" s="12" t="s">
        <v>2</v>
      </c>
      <c r="E15" s="12" t="s">
        <v>3</v>
      </c>
      <c r="F15" s="12" t="s">
        <v>12</v>
      </c>
    </row>
    <row r="16" spans="2:6" ht="12.75">
      <c r="B16" s="20">
        <v>0.6</v>
      </c>
      <c r="C16" s="2" t="s">
        <v>2</v>
      </c>
      <c r="D16" s="3">
        <v>1</v>
      </c>
      <c r="E16" s="4">
        <v>0.9</v>
      </c>
      <c r="F16" s="5">
        <v>0.8</v>
      </c>
    </row>
    <row r="17" spans="1:6" ht="12.75">
      <c r="A17" s="23" t="s">
        <v>24</v>
      </c>
      <c r="B17" s="21">
        <v>0.8</v>
      </c>
      <c r="C17" s="2" t="s">
        <v>3</v>
      </c>
      <c r="D17" s="6">
        <f>E16</f>
        <v>0.9</v>
      </c>
      <c r="E17" s="7">
        <v>1</v>
      </c>
      <c r="F17" s="8">
        <v>0.5</v>
      </c>
    </row>
    <row r="18" spans="2:6" ht="12.75">
      <c r="B18" s="22">
        <v>0.3</v>
      </c>
      <c r="C18" s="2" t="s">
        <v>12</v>
      </c>
      <c r="D18" s="9">
        <f>F16</f>
        <v>0.8</v>
      </c>
      <c r="E18" s="10">
        <f>F17</f>
        <v>0.5</v>
      </c>
      <c r="F18" s="11">
        <v>1</v>
      </c>
    </row>
    <row r="19" spans="1:5" ht="12.75">
      <c r="A19" s="13" t="s">
        <v>57</v>
      </c>
      <c r="D19" s="13" t="s">
        <v>19</v>
      </c>
      <c r="E19" s="33"/>
    </row>
    <row r="20" spans="1:6" ht="12.75">
      <c r="A20" s="34" t="s">
        <v>58</v>
      </c>
      <c r="B20" s="40">
        <f>B17*B17/1</f>
        <v>0.6400000000000001</v>
      </c>
      <c r="D20" s="34" t="s">
        <v>59</v>
      </c>
      <c r="E20" s="40">
        <f>B16*B16/F20</f>
        <v>0.19999999999999998</v>
      </c>
      <c r="F20" s="33">
        <f>wb(D16)+wb(F16)</f>
        <v>1.8</v>
      </c>
    </row>
    <row r="21" spans="2:6" ht="12.75">
      <c r="B21" s="33"/>
      <c r="D21" s="34" t="s">
        <v>53</v>
      </c>
      <c r="E21" s="40">
        <f>B18*B18/F21</f>
        <v>0.049999999999999996</v>
      </c>
      <c r="F21" s="33">
        <f>wb(D18)+wb(F18)</f>
        <v>1.8</v>
      </c>
    </row>
    <row r="22" spans="1:5" ht="12.75">
      <c r="A22" s="41" t="s">
        <v>55</v>
      </c>
      <c r="B22" s="42">
        <f>B20</f>
        <v>0.6400000000000001</v>
      </c>
      <c r="D22" s="36" t="s">
        <v>56</v>
      </c>
      <c r="E22" s="43">
        <f>SUM(E20:E21)</f>
        <v>0.24999999999999997</v>
      </c>
    </row>
    <row r="23" spans="1:9" ht="13.5" thickBot="1">
      <c r="A23" s="1"/>
      <c r="B23" s="1"/>
      <c r="C23" s="1"/>
      <c r="D23" s="1"/>
      <c r="E23" s="1"/>
      <c r="F23" s="1"/>
      <c r="G23" s="1"/>
      <c r="H23" s="1"/>
      <c r="I23" s="1"/>
    </row>
    <row r="24" ht="12.75">
      <c r="A24" s="13" t="s">
        <v>46</v>
      </c>
    </row>
    <row r="25" spans="3:6" ht="12.75">
      <c r="C25" s="23" t="s">
        <v>5</v>
      </c>
      <c r="D25" s="12" t="s">
        <v>2</v>
      </c>
      <c r="E25" s="12" t="s">
        <v>3</v>
      </c>
      <c r="F25" s="12" t="s">
        <v>12</v>
      </c>
    </row>
    <row r="26" spans="2:6" ht="12.75">
      <c r="B26" s="20">
        <v>0.13</v>
      </c>
      <c r="C26" s="2" t="s">
        <v>2</v>
      </c>
      <c r="D26" s="3">
        <v>1</v>
      </c>
      <c r="E26" s="4">
        <v>0.77</v>
      </c>
      <c r="F26" s="5">
        <v>0.62</v>
      </c>
    </row>
    <row r="27" spans="1:6" ht="12.75">
      <c r="A27" s="23" t="s">
        <v>24</v>
      </c>
      <c r="B27" s="21">
        <v>0.57</v>
      </c>
      <c r="C27" s="2" t="s">
        <v>3</v>
      </c>
      <c r="D27" s="6">
        <f>E26</f>
        <v>0.77</v>
      </c>
      <c r="E27" s="7">
        <v>1</v>
      </c>
      <c r="F27" s="8">
        <v>0.94</v>
      </c>
    </row>
    <row r="28" spans="2:6" ht="12.75">
      <c r="B28" s="22">
        <v>0.64</v>
      </c>
      <c r="C28" s="2" t="s">
        <v>12</v>
      </c>
      <c r="D28" s="9">
        <f>F26</f>
        <v>0.62</v>
      </c>
      <c r="E28" s="10">
        <f>F27</f>
        <v>0.94</v>
      </c>
      <c r="F28" s="11">
        <v>1</v>
      </c>
    </row>
    <row r="29" spans="1:8" ht="12.75">
      <c r="A29" s="13" t="s">
        <v>18</v>
      </c>
      <c r="B29" s="33"/>
      <c r="D29" s="13" t="s">
        <v>19</v>
      </c>
      <c r="E29" s="33"/>
      <c r="G29" s="13" t="s">
        <v>20</v>
      </c>
      <c r="H29" s="33"/>
    </row>
    <row r="30" spans="1:9" ht="12.75">
      <c r="A30" s="34" t="s">
        <v>50</v>
      </c>
      <c r="B30" s="35">
        <f>B26*B26/$C$30</f>
        <v>0.009548022598870057</v>
      </c>
      <c r="C30" s="33">
        <f>wb(D26)+wb(E26)</f>
        <v>1.77</v>
      </c>
      <c r="D30" s="34" t="s">
        <v>59</v>
      </c>
      <c r="E30" s="35">
        <f>B26*B26/F30</f>
        <v>0.010432098765432099</v>
      </c>
      <c r="F30" s="33">
        <f>wb(D26)+wb(F26)</f>
        <v>1.62</v>
      </c>
      <c r="G30" s="34" t="s">
        <v>60</v>
      </c>
      <c r="H30" s="35">
        <f>B27*B27/$I$30</f>
        <v>0.1674742268041237</v>
      </c>
      <c r="I30">
        <f>wb(E27)+wb(F27)</f>
        <v>1.94</v>
      </c>
    </row>
    <row r="31" spans="1:9" ht="12.75">
      <c r="A31" s="34" t="s">
        <v>58</v>
      </c>
      <c r="B31" s="35">
        <f>B27*B27/$C$31</f>
        <v>0.1835593220338983</v>
      </c>
      <c r="C31" s="33">
        <f>wb(D27)+wb(E27)</f>
        <v>1.77</v>
      </c>
      <c r="D31" s="34" t="s">
        <v>53</v>
      </c>
      <c r="E31" s="35">
        <f>B28*B28/F31</f>
        <v>0.2528395061728395</v>
      </c>
      <c r="F31" s="33">
        <f>wb(D28)+wb(F28)</f>
        <v>1.62</v>
      </c>
      <c r="G31" s="34" t="s">
        <v>61</v>
      </c>
      <c r="H31" s="35">
        <f>B28*B28/$I$31</f>
        <v>0.2111340206185567</v>
      </c>
      <c r="I31">
        <f>wb(E27)+wb(F27)</f>
        <v>1.94</v>
      </c>
    </row>
    <row r="32" spans="1:8" ht="12.75">
      <c r="A32" s="36" t="s">
        <v>55</v>
      </c>
      <c r="B32" s="37">
        <f>SUM(B30:B31)</f>
        <v>0.19310734463276835</v>
      </c>
      <c r="D32" s="36" t="s">
        <v>56</v>
      </c>
      <c r="E32" s="37">
        <f>SUM(E30:E31)</f>
        <v>0.2632716049382716</v>
      </c>
      <c r="G32" s="41" t="s">
        <v>62</v>
      </c>
      <c r="H32" s="39">
        <f>SUM(H30:H31)</f>
        <v>0.3786082474226804</v>
      </c>
    </row>
    <row r="33" spans="1:9" ht="13.5" thickBot="1">
      <c r="A33" s="1"/>
      <c r="B33" s="1"/>
      <c r="C33" s="1"/>
      <c r="D33" s="1"/>
      <c r="E33" s="1"/>
      <c r="F33" s="1"/>
      <c r="G33" s="1"/>
      <c r="H33" s="1"/>
      <c r="I33" s="1"/>
    </row>
    <row r="34" ht="12.75">
      <c r="A34" s="13" t="s">
        <v>63</v>
      </c>
    </row>
    <row r="35" spans="3:8" ht="12.75">
      <c r="C35" s="23" t="s">
        <v>5</v>
      </c>
      <c r="D35" s="12" t="s">
        <v>2</v>
      </c>
      <c r="E35" s="12" t="s">
        <v>3</v>
      </c>
      <c r="F35" s="12" t="s">
        <v>12</v>
      </c>
      <c r="G35" s="12" t="s">
        <v>13</v>
      </c>
      <c r="H35" s="12" t="s">
        <v>14</v>
      </c>
    </row>
    <row r="36" spans="2:8" ht="12.75">
      <c r="B36" s="20">
        <v>0.8</v>
      </c>
      <c r="C36" s="2" t="s">
        <v>2</v>
      </c>
      <c r="D36" s="3">
        <v>1</v>
      </c>
      <c r="E36" s="4">
        <v>0.8</v>
      </c>
      <c r="F36" s="4">
        <v>0.3</v>
      </c>
      <c r="G36" s="4">
        <v>0.7</v>
      </c>
      <c r="H36" s="5">
        <v>0.2</v>
      </c>
    </row>
    <row r="37" spans="2:8" ht="12.75">
      <c r="B37" s="21">
        <v>0.7</v>
      </c>
      <c r="C37" s="2" t="s">
        <v>3</v>
      </c>
      <c r="D37" s="6">
        <v>0.8</v>
      </c>
      <c r="E37" s="7">
        <v>1</v>
      </c>
      <c r="F37" s="7">
        <v>0.2</v>
      </c>
      <c r="G37" s="19">
        <v>0.5</v>
      </c>
      <c r="H37" s="8">
        <v>0.5</v>
      </c>
    </row>
    <row r="38" spans="1:8" ht="12.75">
      <c r="A38" s="23" t="s">
        <v>24</v>
      </c>
      <c r="B38" s="21">
        <v>0.3</v>
      </c>
      <c r="C38" s="2" t="s">
        <v>12</v>
      </c>
      <c r="D38" s="6">
        <v>0.3</v>
      </c>
      <c r="E38" s="7">
        <v>0.2</v>
      </c>
      <c r="F38" s="7">
        <v>1</v>
      </c>
      <c r="G38" s="7">
        <v>0.7</v>
      </c>
      <c r="H38" s="8">
        <v>0.6</v>
      </c>
    </row>
    <row r="39" spans="2:8" ht="12.75">
      <c r="B39" s="21">
        <v>0.5</v>
      </c>
      <c r="C39" s="2" t="s">
        <v>13</v>
      </c>
      <c r="D39" s="6">
        <v>0.7</v>
      </c>
      <c r="E39" s="7">
        <v>0.5</v>
      </c>
      <c r="F39" s="7">
        <v>0.7</v>
      </c>
      <c r="G39" s="7">
        <v>1</v>
      </c>
      <c r="H39" s="8">
        <v>0.4</v>
      </c>
    </row>
    <row r="40" spans="2:8" ht="12.75">
      <c r="B40" s="22">
        <v>0.5</v>
      </c>
      <c r="C40" s="2" t="s">
        <v>14</v>
      </c>
      <c r="D40" s="9">
        <v>0.2</v>
      </c>
      <c r="E40" s="10">
        <v>0.5</v>
      </c>
      <c r="F40" s="10">
        <v>0.6</v>
      </c>
      <c r="G40" s="10">
        <v>0.4</v>
      </c>
      <c r="H40" s="11">
        <v>1</v>
      </c>
    </row>
    <row r="41" spans="1:5" ht="12.75">
      <c r="A41" s="13" t="s">
        <v>64</v>
      </c>
      <c r="B41" s="33"/>
      <c r="D41" s="13" t="s">
        <v>65</v>
      </c>
      <c r="E41" s="33"/>
    </row>
    <row r="42" spans="1:6" ht="12.75">
      <c r="A42" s="34" t="s">
        <v>50</v>
      </c>
      <c r="B42" s="35">
        <f>B36*B36/C42</f>
        <v>0.3764705882352942</v>
      </c>
      <c r="C42" s="33">
        <f>wb(D36)+wb(G36)</f>
        <v>1.7</v>
      </c>
      <c r="D42" t="s">
        <v>53</v>
      </c>
      <c r="E42" s="44">
        <f>B38*B38/F42</f>
        <v>0.056249999999999994</v>
      </c>
      <c r="F42">
        <f>wb(F38)+wb(H38)</f>
        <v>1.6</v>
      </c>
    </row>
    <row r="43" spans="1:6" ht="12.75">
      <c r="A43" s="34" t="s">
        <v>54</v>
      </c>
      <c r="B43" s="35">
        <f>B39*B39/C43</f>
        <v>0.14705882352941177</v>
      </c>
      <c r="C43" s="33">
        <f>wb(D39)+wb(G39)</f>
        <v>1.7</v>
      </c>
      <c r="D43" t="s">
        <v>66</v>
      </c>
      <c r="E43" s="44">
        <f>B40*B40/F43</f>
        <v>0.15625</v>
      </c>
      <c r="F43">
        <f>wb(F40)+wb(H40)</f>
        <v>1.6</v>
      </c>
    </row>
    <row r="44" spans="1:5" ht="12.75">
      <c r="A44" s="41" t="s">
        <v>55</v>
      </c>
      <c r="B44" s="39">
        <f>SUM(B42:B43)</f>
        <v>0.523529411764706</v>
      </c>
      <c r="D44" s="36" t="s">
        <v>56</v>
      </c>
      <c r="E44" s="37">
        <f>SUM(E42:E43)</f>
        <v>0.2125</v>
      </c>
    </row>
    <row r="45" spans="1:9" ht="13.5" thickBot="1">
      <c r="A45" s="1"/>
      <c r="B45" s="1"/>
      <c r="C45" s="1"/>
      <c r="D45" s="1"/>
      <c r="E45" s="1"/>
      <c r="F45" s="1"/>
      <c r="G45" s="1"/>
      <c r="H45" s="1"/>
      <c r="I45" s="1"/>
    </row>
    <row r="46" ht="12.75">
      <c r="A46" s="13" t="s">
        <v>67</v>
      </c>
    </row>
    <row r="48" spans="1:2" ht="12.75">
      <c r="A48" s="34" t="s">
        <v>68</v>
      </c>
      <c r="B48" s="40">
        <v>-0.25</v>
      </c>
    </row>
    <row r="49" spans="1:2" ht="12.75">
      <c r="A49" s="34" t="s">
        <v>69</v>
      </c>
      <c r="B49" s="40">
        <v>0.64</v>
      </c>
    </row>
    <row r="50" spans="1:2" ht="12.75">
      <c r="A50" s="34" t="s">
        <v>70</v>
      </c>
      <c r="B50" s="40">
        <v>0.36</v>
      </c>
    </row>
    <row r="51" spans="1:2" ht="12.75">
      <c r="A51" s="34" t="s">
        <v>71</v>
      </c>
      <c r="B51" s="40">
        <f>B49</f>
        <v>0.64</v>
      </c>
    </row>
    <row r="52" spans="1:2" ht="12.75">
      <c r="A52" s="34" t="s">
        <v>72</v>
      </c>
      <c r="B52" s="40">
        <f>B50</f>
        <v>0.36</v>
      </c>
    </row>
    <row r="53" spans="1:2" ht="12.75">
      <c r="A53" s="34" t="s">
        <v>73</v>
      </c>
      <c r="B53" s="35">
        <f>B51/(1+wb(B48))</f>
        <v>0.512</v>
      </c>
    </row>
    <row r="54" spans="1:2" ht="12.75">
      <c r="A54" s="34" t="s">
        <v>60</v>
      </c>
      <c r="B54" s="35">
        <f>B52/(1+wb(B48))</f>
        <v>0.288</v>
      </c>
    </row>
    <row r="55" spans="1:2" ht="12.75">
      <c r="A55" s="41" t="s">
        <v>62</v>
      </c>
      <c r="B55" s="42">
        <f>SUM(B53:B54)</f>
        <v>0.8</v>
      </c>
    </row>
    <row r="56" spans="1:9" ht="13.5" thickBo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27" t="s">
        <v>74</v>
      </c>
      <c r="B57" s="7"/>
      <c r="C57" s="7"/>
      <c r="D57" s="7"/>
      <c r="E57" s="7"/>
      <c r="F57" s="7"/>
      <c r="G57" s="7"/>
      <c r="H57" s="7"/>
      <c r="I57" s="7"/>
    </row>
    <row r="58" spans="3:8" ht="12.75">
      <c r="C58" s="23" t="s">
        <v>5</v>
      </c>
      <c r="D58" s="12" t="s">
        <v>2</v>
      </c>
      <c r="E58" s="12" t="s">
        <v>3</v>
      </c>
      <c r="F58" s="12" t="s">
        <v>12</v>
      </c>
      <c r="G58" s="12" t="s">
        <v>13</v>
      </c>
      <c r="H58" s="12" t="s">
        <v>15</v>
      </c>
    </row>
    <row r="59" spans="2:8" ht="12.75">
      <c r="B59" s="20">
        <v>0.6</v>
      </c>
      <c r="C59" s="2" t="s">
        <v>2</v>
      </c>
      <c r="D59" s="3">
        <v>1</v>
      </c>
      <c r="E59" s="4">
        <v>0.8</v>
      </c>
      <c r="F59" s="4">
        <v>-0.7</v>
      </c>
      <c r="G59" s="4">
        <v>0.3</v>
      </c>
      <c r="H59" s="5">
        <v>-0.3</v>
      </c>
    </row>
    <row r="60" spans="2:8" ht="12.75">
      <c r="B60" s="21">
        <v>0.4</v>
      </c>
      <c r="C60" s="2" t="s">
        <v>3</v>
      </c>
      <c r="D60" s="6">
        <v>0.8</v>
      </c>
      <c r="E60" s="7">
        <v>1</v>
      </c>
      <c r="F60" s="7">
        <v>-0.3</v>
      </c>
      <c r="G60" s="7">
        <v>0.1</v>
      </c>
      <c r="H60" s="8">
        <v>-0.3</v>
      </c>
    </row>
    <row r="61" spans="1:8" ht="12.75">
      <c r="A61" s="23" t="s">
        <v>24</v>
      </c>
      <c r="B61" s="21">
        <v>-0.5</v>
      </c>
      <c r="C61" s="2" t="s">
        <v>12</v>
      </c>
      <c r="D61" s="6">
        <v>-0.7</v>
      </c>
      <c r="E61" s="7">
        <v>-0.3</v>
      </c>
      <c r="F61" s="7">
        <v>1</v>
      </c>
      <c r="G61" s="7">
        <v>-0.4</v>
      </c>
      <c r="H61" s="8">
        <v>0.2</v>
      </c>
    </row>
    <row r="62" spans="2:8" ht="12.75">
      <c r="B62" s="21">
        <v>0.3</v>
      </c>
      <c r="C62" s="2" t="s">
        <v>13</v>
      </c>
      <c r="D62" s="6">
        <v>0.3</v>
      </c>
      <c r="E62" s="7">
        <v>0.1</v>
      </c>
      <c r="F62" s="7">
        <v>-0.4</v>
      </c>
      <c r="G62" s="7">
        <v>1</v>
      </c>
      <c r="H62" s="8">
        <v>-0.3</v>
      </c>
    </row>
    <row r="63" spans="2:8" ht="12.75">
      <c r="B63" s="22">
        <v>-0.3</v>
      </c>
      <c r="C63" s="2" t="s">
        <v>15</v>
      </c>
      <c r="D63" s="9">
        <v>-0.3</v>
      </c>
      <c r="E63" s="10">
        <v>-0.3</v>
      </c>
      <c r="F63" s="10">
        <v>0.2</v>
      </c>
      <c r="G63" s="10">
        <v>-0.3</v>
      </c>
      <c r="H63" s="11">
        <v>1</v>
      </c>
    </row>
    <row r="64" spans="1:5" ht="12.75">
      <c r="A64" s="13" t="s">
        <v>75</v>
      </c>
      <c r="B64" s="33"/>
      <c r="D64" s="13" t="s">
        <v>76</v>
      </c>
      <c r="E64" s="33"/>
    </row>
    <row r="65" spans="1:6" ht="12.75">
      <c r="A65" s="34" t="s">
        <v>58</v>
      </c>
      <c r="B65" s="35">
        <f>B60*B60/C65</f>
        <v>0.1142857142857143</v>
      </c>
      <c r="C65" s="33">
        <f>wb(E60)+wb(F60)+wb(G60)</f>
        <v>1.4000000000000001</v>
      </c>
      <c r="D65" s="34" t="s">
        <v>59</v>
      </c>
      <c r="E65" s="35">
        <f>B59*B59/F65</f>
        <v>0.2769230769230769</v>
      </c>
      <c r="F65" s="33">
        <f>wb(D59)+wb(H59)</f>
        <v>1.3</v>
      </c>
    </row>
    <row r="66" spans="1:6" ht="12.75">
      <c r="A66" s="34" t="s">
        <v>52</v>
      </c>
      <c r="B66" s="35">
        <f>B61*B61/C66</f>
        <v>0.14705882352941174</v>
      </c>
      <c r="C66" s="33">
        <f>wb(E61)+wb(F61)+wb(G61)</f>
        <v>1.7000000000000002</v>
      </c>
      <c r="D66" s="34" t="s">
        <v>77</v>
      </c>
      <c r="E66" s="35">
        <f>B63*B63/F66</f>
        <v>0.06923076923076922</v>
      </c>
      <c r="F66" s="33">
        <f>wb(D63)+wb(H63)</f>
        <v>1.3</v>
      </c>
    </row>
    <row r="67" spans="1:5" ht="12.75">
      <c r="A67" s="34" t="s">
        <v>54</v>
      </c>
      <c r="B67" s="35">
        <f>B62*B62/C67</f>
        <v>0.06</v>
      </c>
      <c r="C67" s="33">
        <f>wb(E62)+wb(F62)+wb(G62)</f>
        <v>1.5</v>
      </c>
      <c r="E67" s="44"/>
    </row>
    <row r="68" spans="1:5" ht="12.75">
      <c r="A68" s="45" t="s">
        <v>55</v>
      </c>
      <c r="B68" s="46">
        <f>SUM(B65:B67)</f>
        <v>0.321344537815126</v>
      </c>
      <c r="D68" s="41" t="s">
        <v>56</v>
      </c>
      <c r="E68" s="39">
        <f>SUM(E65:E66)</f>
        <v>0.3461538461538461</v>
      </c>
    </row>
    <row r="69" spans="1:9" ht="13.5" thickBot="1">
      <c r="A69" s="1"/>
      <c r="B69" s="1"/>
      <c r="C69" s="1"/>
      <c r="D69" s="1"/>
      <c r="E69" s="1"/>
      <c r="F69" s="1"/>
      <c r="G69" s="1"/>
      <c r="H69" s="1"/>
      <c r="I69" s="1"/>
    </row>
    <row r="70" ht="12.75">
      <c r="A70" s="13" t="s">
        <v>78</v>
      </c>
    </row>
    <row r="71" spans="3:7" ht="12.75">
      <c r="C71" s="23" t="s">
        <v>5</v>
      </c>
      <c r="D71" s="12" t="s">
        <v>2</v>
      </c>
      <c r="E71" s="12" t="s">
        <v>3</v>
      </c>
      <c r="F71" s="12" t="s">
        <v>12</v>
      </c>
      <c r="G71" s="12" t="s">
        <v>13</v>
      </c>
    </row>
    <row r="72" spans="2:7" ht="12.75">
      <c r="B72" s="20">
        <v>0.07</v>
      </c>
      <c r="C72" s="2" t="s">
        <v>2</v>
      </c>
      <c r="D72" s="3">
        <v>1</v>
      </c>
      <c r="E72" s="4">
        <v>0.53</v>
      </c>
      <c r="F72" s="4">
        <v>-0.3</v>
      </c>
      <c r="G72" s="5">
        <v>0.57</v>
      </c>
    </row>
    <row r="73" spans="1:7" ht="12.75">
      <c r="A73" s="23" t="s">
        <v>24</v>
      </c>
      <c r="B73" s="21">
        <v>0.66</v>
      </c>
      <c r="C73" s="2" t="s">
        <v>3</v>
      </c>
      <c r="D73" s="6">
        <f>E72</f>
        <v>0.53</v>
      </c>
      <c r="E73" s="7">
        <v>1</v>
      </c>
      <c r="F73" s="7">
        <v>-0.22</v>
      </c>
      <c r="G73" s="8">
        <v>0.09</v>
      </c>
    </row>
    <row r="74" spans="2:7" ht="12.75">
      <c r="B74" s="21">
        <v>-0.68</v>
      </c>
      <c r="C74" s="2" t="s">
        <v>12</v>
      </c>
      <c r="D74" s="6">
        <f>F72</f>
        <v>-0.3</v>
      </c>
      <c r="E74" s="7">
        <f>F73</f>
        <v>-0.22</v>
      </c>
      <c r="F74" s="7">
        <v>1</v>
      </c>
      <c r="G74" s="8">
        <v>-0.29</v>
      </c>
    </row>
    <row r="75" spans="2:7" ht="12.75">
      <c r="B75" s="22">
        <v>0.05</v>
      </c>
      <c r="C75" s="2" t="s">
        <v>13</v>
      </c>
      <c r="D75" s="9">
        <f>G72</f>
        <v>0.57</v>
      </c>
      <c r="E75" s="10">
        <f>G73</f>
        <v>0.09</v>
      </c>
      <c r="F75" s="10">
        <f>G74</f>
        <v>-0.29</v>
      </c>
      <c r="G75" s="11">
        <v>1</v>
      </c>
    </row>
    <row r="76" spans="1:8" ht="12.75">
      <c r="A76" s="13" t="s">
        <v>18</v>
      </c>
      <c r="B76" s="33">
        <f>wb(D72)+wb(E72)</f>
        <v>1.53</v>
      </c>
      <c r="D76" s="13" t="s">
        <v>19</v>
      </c>
      <c r="E76" s="33">
        <f>wb(D72)+wb(F72)</f>
        <v>1.3</v>
      </c>
      <c r="G76" s="13" t="s">
        <v>64</v>
      </c>
      <c r="H76" s="33">
        <f>wb(D72)+wb(G72)</f>
        <v>1.5699999999999998</v>
      </c>
    </row>
    <row r="77" spans="1:8" ht="12.75">
      <c r="A77" s="34" t="s">
        <v>50</v>
      </c>
      <c r="B77" s="47">
        <f>B72*B72/$B$76</f>
        <v>0.0032026143790849677</v>
      </c>
      <c r="D77" s="34" t="s">
        <v>59</v>
      </c>
      <c r="E77" s="47">
        <f>B72*B72/E76</f>
        <v>0.0037692307692307695</v>
      </c>
      <c r="G77" s="34" t="s">
        <v>73</v>
      </c>
      <c r="H77" s="47">
        <f>B72*B72/H76</f>
        <v>0.0031210191082802555</v>
      </c>
    </row>
    <row r="78" spans="1:8" ht="12.75">
      <c r="A78" s="34" t="s">
        <v>58</v>
      </c>
      <c r="B78" s="47">
        <f>B73*B73/$B$76</f>
        <v>0.2847058823529412</v>
      </c>
      <c r="D78" s="34" t="s">
        <v>53</v>
      </c>
      <c r="E78" s="47">
        <f>B74*B74/E76</f>
        <v>0.35569230769230775</v>
      </c>
      <c r="G78" s="34" t="s">
        <v>79</v>
      </c>
      <c r="H78" s="47">
        <f>B75*B75/H76</f>
        <v>0.0015923566878980897</v>
      </c>
    </row>
    <row r="79" spans="1:8" ht="12.75">
      <c r="A79" s="36" t="s">
        <v>55</v>
      </c>
      <c r="B79" s="48">
        <f>SUM(B77:B78)</f>
        <v>0.2879084967320262</v>
      </c>
      <c r="D79" s="36" t="s">
        <v>56</v>
      </c>
      <c r="E79" s="48">
        <f>SUM(E77:E78)</f>
        <v>0.3594615384615385</v>
      </c>
      <c r="G79" s="36" t="s">
        <v>62</v>
      </c>
      <c r="H79" s="48">
        <f>SUM(H77:H78)</f>
        <v>0.004713375796178345</v>
      </c>
    </row>
    <row r="81" spans="1:8" ht="12.75">
      <c r="A81" s="13" t="s">
        <v>20</v>
      </c>
      <c r="B81" s="33">
        <f>wb(E73)+wb(F73)</f>
        <v>1.22</v>
      </c>
      <c r="D81" s="13" t="s">
        <v>80</v>
      </c>
      <c r="E81">
        <f>wb(E73)+wb(G73)</f>
        <v>1.09</v>
      </c>
      <c r="G81" s="13" t="s">
        <v>81</v>
      </c>
      <c r="H81">
        <f>wb(F74)+wb(G74)</f>
        <v>1.29</v>
      </c>
    </row>
    <row r="82" spans="1:8" ht="12.75">
      <c r="A82" s="34" t="s">
        <v>82</v>
      </c>
      <c r="B82" s="35">
        <f>B73*B73/$B$81</f>
        <v>0.3570491803278689</v>
      </c>
      <c r="D82" s="34" t="s">
        <v>83</v>
      </c>
      <c r="E82" s="18">
        <f>B73*B73/E81</f>
        <v>0.3996330275229358</v>
      </c>
      <c r="G82" s="34" t="s">
        <v>84</v>
      </c>
      <c r="H82" s="18">
        <f>B74*B74/H81</f>
        <v>0.35844961240310086</v>
      </c>
    </row>
    <row r="83" spans="1:8" ht="12.75">
      <c r="A83" s="34" t="s">
        <v>85</v>
      </c>
      <c r="B83" s="35">
        <f>B74*B74/$B$81</f>
        <v>0.37901639344262306</v>
      </c>
      <c r="D83" s="34" t="s">
        <v>86</v>
      </c>
      <c r="E83" s="18">
        <f>B75*B75/E81</f>
        <v>0.0022935779816513763</v>
      </c>
      <c r="G83" s="34" t="s">
        <v>87</v>
      </c>
      <c r="H83" s="18">
        <f>B75*B75/H81</f>
        <v>0.0019379844961240314</v>
      </c>
    </row>
    <row r="84" spans="1:8" ht="12.75">
      <c r="A84" s="41" t="s">
        <v>88</v>
      </c>
      <c r="B84" s="39">
        <f>SUM(B82:B83)</f>
        <v>0.736065573770492</v>
      </c>
      <c r="D84" s="36" t="s">
        <v>89</v>
      </c>
      <c r="E84" s="49">
        <f>SUM(E82:E83)</f>
        <v>0.40192660550458714</v>
      </c>
      <c r="G84" s="36" t="s">
        <v>90</v>
      </c>
      <c r="H84" s="49">
        <f>SUM(H82:H83)</f>
        <v>0.3603875968992249</v>
      </c>
    </row>
    <row r="85" spans="1:9" ht="13.5" thickBot="1">
      <c r="A85" s="1"/>
      <c r="B85" s="1"/>
      <c r="C85" s="1"/>
      <c r="D85" s="1"/>
      <c r="E85" s="1"/>
      <c r="F85" s="1"/>
      <c r="G85" s="1"/>
      <c r="H85" s="1"/>
      <c r="I85" s="1"/>
    </row>
    <row r="86" ht="12.75">
      <c r="A86" s="13" t="s">
        <v>91</v>
      </c>
    </row>
    <row r="87" spans="3:9" ht="12.75">
      <c r="C87" s="23" t="s">
        <v>5</v>
      </c>
      <c r="D87" s="12" t="s">
        <v>2</v>
      </c>
      <c r="E87" s="12" t="s">
        <v>3</v>
      </c>
      <c r="F87" s="12" t="s">
        <v>13</v>
      </c>
      <c r="G87" s="12" t="s">
        <v>14</v>
      </c>
      <c r="H87" s="12" t="s">
        <v>15</v>
      </c>
      <c r="I87" s="12" t="s">
        <v>26</v>
      </c>
    </row>
    <row r="88" spans="1:9" ht="12.75">
      <c r="A88" s="19"/>
      <c r="B88" s="20">
        <v>0.23</v>
      </c>
      <c r="C88" s="2" t="s">
        <v>2</v>
      </c>
      <c r="D88" s="3">
        <v>1</v>
      </c>
      <c r="E88" s="4">
        <v>-0.71</v>
      </c>
      <c r="F88" s="4">
        <v>-0.19</v>
      </c>
      <c r="G88" s="4">
        <v>-0.27</v>
      </c>
      <c r="H88" s="4">
        <v>0.86</v>
      </c>
      <c r="I88" s="5">
        <v>0.56</v>
      </c>
    </row>
    <row r="89" spans="2:9" ht="12.75">
      <c r="B89" s="21">
        <v>0.38</v>
      </c>
      <c r="C89" s="2" t="s">
        <v>3</v>
      </c>
      <c r="D89" s="6">
        <v>-0.71</v>
      </c>
      <c r="E89" s="7">
        <v>1</v>
      </c>
      <c r="F89" s="7">
        <v>-0.39</v>
      </c>
      <c r="G89" s="7">
        <v>-0.28</v>
      </c>
      <c r="H89" s="7">
        <v>-0.68</v>
      </c>
      <c r="I89" s="8">
        <v>-0.38</v>
      </c>
    </row>
    <row r="90" spans="1:9" ht="12.75">
      <c r="A90" s="23" t="s">
        <v>24</v>
      </c>
      <c r="B90" s="21">
        <v>-0.97</v>
      </c>
      <c r="C90" s="2" t="s">
        <v>13</v>
      </c>
      <c r="D90" s="6">
        <v>-0.19</v>
      </c>
      <c r="E90" s="7">
        <v>-0.39</v>
      </c>
      <c r="F90" s="7">
        <v>1</v>
      </c>
      <c r="G90" s="7">
        <v>0.97</v>
      </c>
      <c r="H90" s="7">
        <v>-0.24</v>
      </c>
      <c r="I90" s="8">
        <v>-0.39</v>
      </c>
    </row>
    <row r="91" spans="2:9" ht="12.75">
      <c r="B91" s="21">
        <v>-0.95</v>
      </c>
      <c r="C91" s="2" t="s">
        <v>14</v>
      </c>
      <c r="D91" s="6">
        <v>-0.27</v>
      </c>
      <c r="E91" s="7">
        <v>-0.28</v>
      </c>
      <c r="F91" s="7">
        <v>0.97</v>
      </c>
      <c r="G91" s="7">
        <v>1</v>
      </c>
      <c r="H91" s="7">
        <v>-0.36</v>
      </c>
      <c r="I91" s="8">
        <v>-0.56</v>
      </c>
    </row>
    <row r="92" spans="2:9" ht="12.75">
      <c r="B92" s="21">
        <v>0.24</v>
      </c>
      <c r="C92" s="2" t="s">
        <v>15</v>
      </c>
      <c r="D92" s="6">
        <v>0.86</v>
      </c>
      <c r="E92" s="7">
        <v>-0.68</v>
      </c>
      <c r="F92" s="7">
        <v>-0.24</v>
      </c>
      <c r="G92" s="7">
        <v>-0.36</v>
      </c>
      <c r="H92" s="7">
        <v>1</v>
      </c>
      <c r="I92" s="8">
        <v>0.78</v>
      </c>
    </row>
    <row r="93" spans="2:9" ht="12.75">
      <c r="B93" s="22">
        <v>0.41</v>
      </c>
      <c r="C93" s="2" t="s">
        <v>26</v>
      </c>
      <c r="D93" s="9">
        <v>0.56</v>
      </c>
      <c r="E93" s="10">
        <v>-0.38</v>
      </c>
      <c r="F93" s="10">
        <v>-0.39</v>
      </c>
      <c r="G93" s="10">
        <v>-0.56</v>
      </c>
      <c r="H93" s="10">
        <v>0.78</v>
      </c>
      <c r="I93" s="11">
        <v>1</v>
      </c>
    </row>
    <row r="94" spans="1:2" ht="12.75">
      <c r="A94" s="13" t="s">
        <v>92</v>
      </c>
      <c r="B94" s="33"/>
    </row>
    <row r="95" spans="1:3" ht="12.75">
      <c r="A95" s="34" t="s">
        <v>50</v>
      </c>
      <c r="B95" s="35">
        <f>B88*B88/C95</f>
        <v>0.024835680751173712</v>
      </c>
      <c r="C95" s="33">
        <f>wb(D88)+wb(G88)+wb(H88)</f>
        <v>2.13</v>
      </c>
    </row>
    <row r="96" spans="1:3" ht="12.75">
      <c r="A96" s="34" t="s">
        <v>93</v>
      </c>
      <c r="B96" s="35">
        <f>B91*B91/$C$96</f>
        <v>0.553680981595092</v>
      </c>
      <c r="C96" s="33">
        <f>wb(D91)+wb(G91)+wb(H91)</f>
        <v>1.63</v>
      </c>
    </row>
    <row r="97" spans="1:3" ht="12.75">
      <c r="A97" s="34" t="s">
        <v>94</v>
      </c>
      <c r="B97" s="35">
        <f>B92*B92/$C$97</f>
        <v>0.025945945945945948</v>
      </c>
      <c r="C97" s="33">
        <f>wb(D92)+wb(G92)+wb(H92)</f>
        <v>2.2199999999999998</v>
      </c>
    </row>
    <row r="98" spans="1:2" ht="12.75">
      <c r="A98" s="41" t="s">
        <v>55</v>
      </c>
      <c r="B98" s="39">
        <f>SUM(B95:B97)</f>
        <v>0.6044626082922117</v>
      </c>
    </row>
    <row r="99" spans="1:9" ht="13.5" thickBot="1">
      <c r="A99" s="1"/>
      <c r="B99" s="1"/>
      <c r="C99" s="1"/>
      <c r="D99" s="1"/>
      <c r="E99" s="1"/>
      <c r="F99" s="1"/>
      <c r="G99" s="1"/>
      <c r="H99" s="1"/>
      <c r="I99" s="1"/>
    </row>
    <row r="100" ht="12.75">
      <c r="A100" s="13" t="s">
        <v>95</v>
      </c>
    </row>
    <row r="101" spans="3:7" ht="12.75">
      <c r="C101" s="23" t="s">
        <v>5</v>
      </c>
      <c r="D101" s="12" t="s">
        <v>2</v>
      </c>
      <c r="E101" s="12" t="s">
        <v>12</v>
      </c>
      <c r="F101" s="12" t="s">
        <v>13</v>
      </c>
      <c r="G101" s="12" t="s">
        <v>14</v>
      </c>
    </row>
    <row r="102" spans="2:7" ht="12.75">
      <c r="B102" s="20">
        <v>-0.94</v>
      </c>
      <c r="C102" s="2" t="s">
        <v>2</v>
      </c>
      <c r="D102" s="3">
        <v>1</v>
      </c>
      <c r="E102" s="4">
        <v>-0.4</v>
      </c>
      <c r="F102" s="4">
        <v>-0.9</v>
      </c>
      <c r="G102" s="5">
        <v>0.69</v>
      </c>
    </row>
    <row r="103" spans="1:7" ht="12.75">
      <c r="A103" s="23" t="s">
        <v>24</v>
      </c>
      <c r="B103" s="21">
        <v>0.59</v>
      </c>
      <c r="C103" s="2" t="s">
        <v>12</v>
      </c>
      <c r="D103" s="6">
        <f>E102</f>
        <v>-0.4</v>
      </c>
      <c r="E103" s="7">
        <v>1</v>
      </c>
      <c r="F103" s="7">
        <v>0.35</v>
      </c>
      <c r="G103" s="8">
        <v>-0.49</v>
      </c>
    </row>
    <row r="104" spans="2:7" ht="12.75">
      <c r="B104" s="21">
        <v>0.92</v>
      </c>
      <c r="C104" s="2" t="s">
        <v>13</v>
      </c>
      <c r="D104" s="6">
        <f>F102</f>
        <v>-0.9</v>
      </c>
      <c r="E104" s="7">
        <f>F103</f>
        <v>0.35</v>
      </c>
      <c r="F104" s="7">
        <v>1</v>
      </c>
      <c r="G104" s="8">
        <v>-0.35</v>
      </c>
    </row>
    <row r="105" spans="2:7" ht="12.75">
      <c r="B105" s="22">
        <v>-0.56</v>
      </c>
      <c r="C105" s="2" t="s">
        <v>14</v>
      </c>
      <c r="D105" s="9">
        <f>G102</f>
        <v>0.69</v>
      </c>
      <c r="E105" s="10">
        <f>G103</f>
        <v>-0.49</v>
      </c>
      <c r="F105" s="10">
        <f>G104</f>
        <v>-0.35</v>
      </c>
      <c r="G105" s="11">
        <v>1</v>
      </c>
    </row>
    <row r="106" spans="1:2" ht="12.75">
      <c r="A106" s="13" t="s">
        <v>96</v>
      </c>
      <c r="B106" s="33"/>
    </row>
    <row r="107" spans="1:3" ht="12.75">
      <c r="A107" s="34" t="s">
        <v>50</v>
      </c>
      <c r="B107" s="35">
        <f>B102*B102/C107</f>
        <v>0.42277511961722486</v>
      </c>
      <c r="C107" s="33">
        <f>wb(D102)+wb(E102)+wb(G102)</f>
        <v>2.09</v>
      </c>
    </row>
    <row r="108" spans="1:3" ht="12.75">
      <c r="A108" s="34" t="s">
        <v>52</v>
      </c>
      <c r="B108" s="35">
        <f>B103*B103/C108</f>
        <v>0.18417989417989417</v>
      </c>
      <c r="C108" s="33">
        <f>wb(D103)+wb(E103)+wb(G103)</f>
        <v>1.89</v>
      </c>
    </row>
    <row r="109" spans="1:3" ht="12.75">
      <c r="A109" s="34" t="s">
        <v>93</v>
      </c>
      <c r="B109" s="35">
        <f>B105*B105/C109</f>
        <v>0.14385321100917436</v>
      </c>
      <c r="C109" s="33">
        <f>wb(D105)+wb(E105)+wb(G105)</f>
        <v>2.1799999999999997</v>
      </c>
    </row>
    <row r="110" spans="1:2" ht="12.75">
      <c r="A110" s="41" t="s">
        <v>55</v>
      </c>
      <c r="B110" s="39">
        <f>SUM(B107:B109)</f>
        <v>0.7508082248062934</v>
      </c>
    </row>
    <row r="112" spans="1:9" ht="13.5" thickBot="1">
      <c r="A112" s="1"/>
      <c r="B112" s="1"/>
      <c r="C112" s="1"/>
      <c r="D112" s="1"/>
      <c r="E112" s="1"/>
      <c r="F112" s="1"/>
      <c r="G112" s="1"/>
      <c r="H112" s="1"/>
      <c r="I112" s="1"/>
    </row>
    <row r="113" ht="12.75">
      <c r="A113" s="13" t="s">
        <v>97</v>
      </c>
    </row>
    <row r="114" spans="3:7" ht="12.75">
      <c r="C114" s="23" t="s">
        <v>5</v>
      </c>
      <c r="D114" s="12" t="s">
        <v>2</v>
      </c>
      <c r="E114" s="12" t="s">
        <v>3</v>
      </c>
      <c r="F114" s="12" t="s">
        <v>12</v>
      </c>
      <c r="G114" s="12" t="s">
        <v>13</v>
      </c>
    </row>
    <row r="115" spans="2:7" ht="12.75">
      <c r="B115" s="50">
        <v>-0.71</v>
      </c>
      <c r="C115" s="2" t="s">
        <v>2</v>
      </c>
      <c r="D115" s="3">
        <v>1</v>
      </c>
      <c r="E115" s="4">
        <v>-0.39</v>
      </c>
      <c r="F115" s="4">
        <v>-0.28</v>
      </c>
      <c r="G115" s="5">
        <v>-0.38</v>
      </c>
    </row>
    <row r="116" spans="1:7" ht="12.75">
      <c r="A116" s="23" t="s">
        <v>24</v>
      </c>
      <c r="B116" s="51">
        <v>-0.19</v>
      </c>
      <c r="C116" s="2" t="s">
        <v>3</v>
      </c>
      <c r="D116" s="6">
        <f>E115</f>
        <v>-0.39</v>
      </c>
      <c r="E116" s="7">
        <v>1</v>
      </c>
      <c r="F116" s="7">
        <v>0.97</v>
      </c>
      <c r="G116" s="8">
        <v>-0.39</v>
      </c>
    </row>
    <row r="117" spans="2:7" ht="12.75">
      <c r="B117" s="51">
        <v>-0.27</v>
      </c>
      <c r="C117" s="2" t="s">
        <v>12</v>
      </c>
      <c r="D117" s="6">
        <f>F115</f>
        <v>-0.28</v>
      </c>
      <c r="E117" s="7">
        <f>F116</f>
        <v>0.97</v>
      </c>
      <c r="F117" s="7">
        <v>1</v>
      </c>
      <c r="G117" s="8">
        <v>-0.56</v>
      </c>
    </row>
    <row r="118" spans="2:7" ht="12.75">
      <c r="B118" s="52">
        <v>0.56</v>
      </c>
      <c r="C118" s="2" t="s">
        <v>13</v>
      </c>
      <c r="D118" s="9">
        <f>G115</f>
        <v>-0.38</v>
      </c>
      <c r="E118" s="10">
        <f>G116</f>
        <v>-0.39</v>
      </c>
      <c r="F118" s="10">
        <f>G117</f>
        <v>-0.56</v>
      </c>
      <c r="G118" s="11">
        <v>1</v>
      </c>
    </row>
    <row r="119" spans="1:4" ht="12.75">
      <c r="A119" s="13" t="s">
        <v>20</v>
      </c>
      <c r="B119" s="33"/>
      <c r="D119" s="13" t="s">
        <v>75</v>
      </c>
    </row>
    <row r="120" spans="1:6" ht="12.75">
      <c r="A120" s="34" t="s">
        <v>58</v>
      </c>
      <c r="B120" s="35">
        <f>B116*B116/C120</f>
        <v>0.0183248730964467</v>
      </c>
      <c r="C120" s="33">
        <f>wb(E116)+wb(F116)</f>
        <v>1.97</v>
      </c>
      <c r="D120" s="34" t="s">
        <v>51</v>
      </c>
      <c r="E120" s="53">
        <f>B116*B116/F120</f>
        <v>0.015296610169491527</v>
      </c>
      <c r="F120" s="33">
        <f>wb(E116)+wb(F116)+wb(G116)</f>
        <v>2.36</v>
      </c>
    </row>
    <row r="121" spans="1:6" ht="12.75">
      <c r="A121" s="34" t="s">
        <v>52</v>
      </c>
      <c r="B121" s="35">
        <f>B117*B117/C121</f>
        <v>0.037005076142131985</v>
      </c>
      <c r="C121" s="33">
        <f>wb(E117)+wb(F117)</f>
        <v>1.97</v>
      </c>
      <c r="D121" s="34" t="s">
        <v>53</v>
      </c>
      <c r="E121" s="53">
        <f>B117*B117/F121</f>
        <v>0.028814229249011857</v>
      </c>
      <c r="F121" s="33">
        <f>wb(E117)+wb(F117)+wb(G117)</f>
        <v>2.5300000000000002</v>
      </c>
    </row>
    <row r="122" spans="4:6" ht="12.75">
      <c r="D122" s="34" t="s">
        <v>98</v>
      </c>
      <c r="E122" s="53">
        <f>B118*B118/F122</f>
        <v>0.16082051282051282</v>
      </c>
      <c r="F122" s="33">
        <f>wb(E118)+wb(F118)+wb(G118)</f>
        <v>1.9500000000000002</v>
      </c>
    </row>
    <row r="123" spans="1:5" ht="12.75">
      <c r="A123" s="45" t="s">
        <v>55</v>
      </c>
      <c r="B123" s="46">
        <f>SUM(B120:B121)</f>
        <v>0.05532994923857869</v>
      </c>
      <c r="D123" s="41" t="s">
        <v>56</v>
      </c>
      <c r="E123" s="54">
        <f>SUM(E120:E122)</f>
        <v>0.2049313522390162</v>
      </c>
    </row>
    <row r="124" spans="1:9" ht="13.5" thickBot="1">
      <c r="A124" s="1"/>
      <c r="B124" s="1"/>
      <c r="C124" s="1"/>
      <c r="D124" s="1"/>
      <c r="E124" s="1"/>
      <c r="F124" s="1"/>
      <c r="G124" s="1"/>
      <c r="H124" s="1"/>
      <c r="I124" s="1"/>
    </row>
    <row r="125" ht="12.75">
      <c r="A125" s="13" t="s">
        <v>99</v>
      </c>
    </row>
    <row r="126" spans="1:7" ht="12.75">
      <c r="A126" s="26" t="s">
        <v>10</v>
      </c>
      <c r="C126" s="23" t="s">
        <v>5</v>
      </c>
      <c r="D126" s="12" t="s">
        <v>8</v>
      </c>
      <c r="E126" s="12" t="s">
        <v>9</v>
      </c>
      <c r="F126" s="12" t="s">
        <v>6</v>
      </c>
      <c r="G126" s="12" t="s">
        <v>7</v>
      </c>
    </row>
    <row r="127" spans="2:7" ht="12.75">
      <c r="B127" s="20">
        <v>0.2</v>
      </c>
      <c r="C127" s="2" t="s">
        <v>8</v>
      </c>
      <c r="D127" s="3">
        <v>1</v>
      </c>
      <c r="E127" s="4">
        <v>-0.9</v>
      </c>
      <c r="F127" s="4">
        <v>-0.9</v>
      </c>
      <c r="G127" s="5">
        <v>0.4</v>
      </c>
    </row>
    <row r="128" spans="1:7" ht="12.75">
      <c r="A128" s="16" t="s">
        <v>24</v>
      </c>
      <c r="B128" s="21">
        <v>-0.2</v>
      </c>
      <c r="C128" s="2" t="s">
        <v>9</v>
      </c>
      <c r="D128" s="6">
        <f>E127</f>
        <v>-0.9</v>
      </c>
      <c r="E128" s="7">
        <v>1</v>
      </c>
      <c r="F128" s="7">
        <v>0.9</v>
      </c>
      <c r="G128" s="8">
        <v>-0.4</v>
      </c>
    </row>
    <row r="129" spans="2:7" ht="12.75">
      <c r="B129" s="21">
        <v>-0.4</v>
      </c>
      <c r="C129" s="2" t="s">
        <v>6</v>
      </c>
      <c r="D129" s="6">
        <f>F127</f>
        <v>-0.9</v>
      </c>
      <c r="E129" s="7">
        <f>F128</f>
        <v>0.9</v>
      </c>
      <c r="F129" s="7">
        <v>1</v>
      </c>
      <c r="G129" s="8">
        <v>-0.6</v>
      </c>
    </row>
    <row r="130" spans="2:7" ht="12.75">
      <c r="B130" s="22">
        <v>0.8</v>
      </c>
      <c r="C130" s="2" t="s">
        <v>7</v>
      </c>
      <c r="D130" s="9">
        <f>G127</f>
        <v>0.4</v>
      </c>
      <c r="E130" s="10">
        <f>G128</f>
        <v>-0.4</v>
      </c>
      <c r="F130" s="10">
        <f>G129</f>
        <v>-0.6</v>
      </c>
      <c r="G130" s="11">
        <v>1</v>
      </c>
    </row>
    <row r="132" spans="1:6" ht="12.75">
      <c r="A132" s="13" t="s">
        <v>11</v>
      </c>
      <c r="C132" s="16" t="s">
        <v>5</v>
      </c>
      <c r="D132" s="12" t="s">
        <v>6</v>
      </c>
      <c r="E132" s="12" t="s">
        <v>7</v>
      </c>
      <c r="F132" s="12" t="s">
        <v>9</v>
      </c>
    </row>
    <row r="133" spans="2:6" ht="12.75">
      <c r="B133" s="20">
        <v>-0.4</v>
      </c>
      <c r="C133" s="15" t="s">
        <v>6</v>
      </c>
      <c r="D133" s="3">
        <v>1</v>
      </c>
      <c r="E133" s="4">
        <f>G129</f>
        <v>-0.6</v>
      </c>
      <c r="F133" s="5">
        <f>F128</f>
        <v>0.9</v>
      </c>
    </row>
    <row r="134" spans="1:6" ht="12.75">
      <c r="A134" s="23" t="s">
        <v>24</v>
      </c>
      <c r="B134" s="21">
        <v>0.8</v>
      </c>
      <c r="C134" s="15" t="s">
        <v>7</v>
      </c>
      <c r="D134" s="6">
        <f>E133</f>
        <v>-0.6</v>
      </c>
      <c r="E134" s="7">
        <v>1</v>
      </c>
      <c r="F134" s="8">
        <f>E130</f>
        <v>-0.4</v>
      </c>
    </row>
    <row r="135" spans="2:6" ht="12.75">
      <c r="B135" s="22">
        <v>-0.2</v>
      </c>
      <c r="C135" s="15" t="s">
        <v>9</v>
      </c>
      <c r="D135" s="9">
        <f>F133</f>
        <v>0.9</v>
      </c>
      <c r="E135" s="10">
        <f>F134</f>
        <v>-0.4</v>
      </c>
      <c r="F135" s="11">
        <v>1</v>
      </c>
    </row>
    <row r="137" ht="12.75">
      <c r="A137" s="13" t="s">
        <v>100</v>
      </c>
    </row>
    <row r="138" spans="1:3" ht="12.75">
      <c r="A138" s="13" t="s">
        <v>101</v>
      </c>
      <c r="C138" s="33"/>
    </row>
    <row r="139" spans="1:3" ht="12.75">
      <c r="A139" s="34" t="s">
        <v>102</v>
      </c>
      <c r="B139" s="47">
        <f>B133*B133/C139</f>
        <v>0.06400000000000002</v>
      </c>
      <c r="C139" s="33">
        <f>wb(D133)+wb(E133)+wb(F133)</f>
        <v>2.5</v>
      </c>
    </row>
    <row r="140" spans="1:3" ht="12.75">
      <c r="A140" s="34" t="s">
        <v>103</v>
      </c>
      <c r="B140" s="47">
        <f>B134*B134/C140</f>
        <v>0.32000000000000006</v>
      </c>
      <c r="C140" s="33">
        <f>wb(D134)+wb(E134)+wb(F134)</f>
        <v>2</v>
      </c>
    </row>
    <row r="141" spans="1:3" ht="12.75">
      <c r="A141" s="34" t="s">
        <v>104</v>
      </c>
      <c r="B141" s="47">
        <f>B135*B135/C141</f>
        <v>0.01739130434782609</v>
      </c>
      <c r="C141" s="33">
        <f>wb(D135)+wb(E135)+wb(F135)</f>
        <v>2.3</v>
      </c>
    </row>
    <row r="142" spans="1:2" ht="12.75">
      <c r="A142" s="41" t="s">
        <v>55</v>
      </c>
      <c r="B142" s="55">
        <f>SUM(B139:B141)</f>
        <v>0.40139130434782616</v>
      </c>
    </row>
    <row r="144" spans="1:6" ht="12.75">
      <c r="A144" s="13" t="s">
        <v>105</v>
      </c>
      <c r="C144" s="23" t="s">
        <v>5</v>
      </c>
      <c r="D144" s="12" t="s">
        <v>8</v>
      </c>
      <c r="E144" s="12" t="s">
        <v>6</v>
      </c>
      <c r="F144" s="12" t="s">
        <v>9</v>
      </c>
    </row>
    <row r="145" spans="2:6" ht="12.75">
      <c r="B145" s="20">
        <v>0.4</v>
      </c>
      <c r="C145" s="2" t="s">
        <v>8</v>
      </c>
      <c r="D145" s="3">
        <v>1</v>
      </c>
      <c r="E145" s="4">
        <v>-0.9</v>
      </c>
      <c r="F145" s="5">
        <v>-0.9</v>
      </c>
    </row>
    <row r="146" spans="1:6" ht="12.75">
      <c r="A146" s="23" t="s">
        <v>24</v>
      </c>
      <c r="B146" s="21">
        <v>-0.3</v>
      </c>
      <c r="C146" s="2" t="s">
        <v>6</v>
      </c>
      <c r="D146" s="6">
        <f>E145</f>
        <v>-0.9</v>
      </c>
      <c r="E146" s="7">
        <v>1</v>
      </c>
      <c r="F146" s="8">
        <v>0.9</v>
      </c>
    </row>
    <row r="147" spans="2:6" ht="12.75">
      <c r="B147" s="22">
        <v>-0.4</v>
      </c>
      <c r="C147" s="2" t="s">
        <v>9</v>
      </c>
      <c r="D147" s="9">
        <f>F145</f>
        <v>-0.9</v>
      </c>
      <c r="E147" s="10">
        <f>F146</f>
        <v>0.9</v>
      </c>
      <c r="F147" s="11">
        <v>1</v>
      </c>
    </row>
    <row r="148" ht="12.75">
      <c r="A148" s="13" t="s">
        <v>106</v>
      </c>
    </row>
    <row r="149" spans="1:3" ht="12.75">
      <c r="A149" s="34" t="s">
        <v>107</v>
      </c>
      <c r="B149" s="35">
        <f>B145*B145/C149</f>
        <v>0.057142857142857155</v>
      </c>
      <c r="C149" s="33">
        <f>wb(D145)+wb(E145)+wb(F145)</f>
        <v>2.8</v>
      </c>
    </row>
    <row r="150" spans="1:3" ht="12.75">
      <c r="A150" s="34" t="s">
        <v>102</v>
      </c>
      <c r="B150" s="35">
        <f>B146*B146/C150</f>
        <v>0.03214285714285715</v>
      </c>
      <c r="C150" s="33">
        <f>wb(D146)+wb(E146)+wb(F146)</f>
        <v>2.8</v>
      </c>
    </row>
    <row r="151" spans="1:3" ht="12.75">
      <c r="A151" s="34" t="s">
        <v>104</v>
      </c>
      <c r="B151" s="35">
        <f>B147*B147/C151</f>
        <v>0.057142857142857155</v>
      </c>
      <c r="C151" s="33">
        <f>wb(D147)+wb(E147)+wb(F147)</f>
        <v>2.8</v>
      </c>
    </row>
    <row r="152" spans="1:2" ht="12.75">
      <c r="A152" s="41" t="s">
        <v>55</v>
      </c>
      <c r="B152" s="39">
        <f>SUM(B149:B151)</f>
        <v>0.14642857142857146</v>
      </c>
    </row>
    <row r="153" spans="1:9" ht="13.5" thickBot="1">
      <c r="A153" s="1"/>
      <c r="B153" s="1"/>
      <c r="C153" s="1"/>
      <c r="D153" s="1"/>
      <c r="E153" s="1"/>
      <c r="F153" s="1"/>
      <c r="G153" s="1"/>
      <c r="H153" s="1"/>
      <c r="I153" s="1"/>
    </row>
    <row r="154" ht="12.75">
      <c r="A154" s="13" t="s">
        <v>108</v>
      </c>
    </row>
    <row r="156" spans="1:6" ht="12.75">
      <c r="A156" t="s">
        <v>109</v>
      </c>
      <c r="B156">
        <v>0.093</v>
      </c>
      <c r="C156" s="23" t="s">
        <v>5</v>
      </c>
      <c r="D156" s="12" t="s">
        <v>1</v>
      </c>
      <c r="E156" s="12" t="s">
        <v>110</v>
      </c>
      <c r="F156" s="12" t="s">
        <v>111</v>
      </c>
    </row>
    <row r="157" spans="1:8" ht="12.75">
      <c r="A157" t="s">
        <v>112</v>
      </c>
      <c r="B157">
        <v>0.3</v>
      </c>
      <c r="C157" s="2" t="s">
        <v>1</v>
      </c>
      <c r="D157" s="3">
        <v>1</v>
      </c>
      <c r="E157" s="4">
        <f>B157</f>
        <v>0.3</v>
      </c>
      <c r="F157" s="5">
        <f>B158</f>
        <v>0.2</v>
      </c>
      <c r="G157" s="23" t="s">
        <v>4</v>
      </c>
      <c r="H157">
        <f>MDETERM(D157:F159)</f>
        <v>0.6639738698115388</v>
      </c>
    </row>
    <row r="158" spans="1:8" ht="12.75">
      <c r="A158" t="s">
        <v>113</v>
      </c>
      <c r="B158">
        <f>0.2</f>
        <v>0.2</v>
      </c>
      <c r="C158" s="2" t="s">
        <v>110</v>
      </c>
      <c r="D158" s="6">
        <f>E157</f>
        <v>0.3</v>
      </c>
      <c r="E158" s="7">
        <v>1</v>
      </c>
      <c r="F158" s="8">
        <f>-B160</f>
        <v>-0.3978494623655915</v>
      </c>
      <c r="G158" s="23" t="s">
        <v>114</v>
      </c>
      <c r="H158">
        <f>MDETERM(D157:E158)</f>
        <v>0.91</v>
      </c>
    </row>
    <row r="159" spans="1:8" ht="12.75">
      <c r="A159" t="s">
        <v>115</v>
      </c>
      <c r="B159">
        <f>(B157^2+B158^2)/B156</f>
        <v>1.3978494623655915</v>
      </c>
      <c r="C159" s="2" t="s">
        <v>111</v>
      </c>
      <c r="D159" s="9">
        <f>F157</f>
        <v>0.2</v>
      </c>
      <c r="E159" s="10">
        <f>F158</f>
        <v>-0.3978494623655915</v>
      </c>
      <c r="F159" s="11">
        <v>1</v>
      </c>
      <c r="G159" s="23" t="s">
        <v>116</v>
      </c>
      <c r="H159" s="56">
        <f>MDETERM(E158:F159)</f>
        <v>0.8417158052954098</v>
      </c>
    </row>
    <row r="160" spans="1:8" ht="12.75">
      <c r="A160" s="41" t="s">
        <v>117</v>
      </c>
      <c r="B160" s="57">
        <f>B159-1</f>
        <v>0.3978494623655915</v>
      </c>
      <c r="G160" s="16" t="s">
        <v>118</v>
      </c>
      <c r="H160">
        <f>MDETERM(D161:E162)</f>
        <v>0.96</v>
      </c>
    </row>
    <row r="161" spans="3:7" ht="12.75">
      <c r="C161" s="16" t="s">
        <v>119</v>
      </c>
      <c r="D161" s="3">
        <f>D157</f>
        <v>1</v>
      </c>
      <c r="E161" s="5">
        <f>F157</f>
        <v>0.2</v>
      </c>
      <c r="G161" s="16"/>
    </row>
    <row r="162" spans="4:5" ht="12.75">
      <c r="D162" s="9">
        <f>D159</f>
        <v>0.2</v>
      </c>
      <c r="E162" s="11">
        <f>F159</f>
        <v>1</v>
      </c>
    </row>
    <row r="168" spans="1:9" ht="13.5" thickBot="1">
      <c r="A168" s="1"/>
      <c r="B168" s="1"/>
      <c r="C168" s="1"/>
      <c r="D168" s="1"/>
      <c r="E168" s="1"/>
      <c r="F168" s="1"/>
      <c r="G168" s="1"/>
      <c r="H168" s="1"/>
      <c r="I168" s="1"/>
    </row>
    <row r="169" ht="12.75">
      <c r="A169" s="13" t="s">
        <v>120</v>
      </c>
    </row>
    <row r="170" spans="3:8" ht="12.75">
      <c r="C170" s="23" t="s">
        <v>5</v>
      </c>
      <c r="D170" s="12" t="s">
        <v>2</v>
      </c>
      <c r="E170" s="12" t="s">
        <v>3</v>
      </c>
      <c r="F170" s="12" t="s">
        <v>12</v>
      </c>
      <c r="G170" s="12" t="s">
        <v>13</v>
      </c>
      <c r="H170" s="12" t="s">
        <v>14</v>
      </c>
    </row>
    <row r="171" spans="2:8" ht="12.75">
      <c r="B171" s="20">
        <f>-0.923</f>
        <v>-0.923</v>
      </c>
      <c r="C171" s="2" t="s">
        <v>2</v>
      </c>
      <c r="D171" s="3">
        <v>1</v>
      </c>
      <c r="E171" s="4">
        <v>-0.157</v>
      </c>
      <c r="F171" s="4">
        <v>-0.891</v>
      </c>
      <c r="G171" s="4">
        <v>-0.828</v>
      </c>
      <c r="H171" s="5">
        <v>0.038</v>
      </c>
    </row>
    <row r="172" spans="1:8" ht="12.75">
      <c r="A172" s="23" t="s">
        <v>24</v>
      </c>
      <c r="B172" s="21">
        <f>-0.157</f>
        <v>-0.157</v>
      </c>
      <c r="C172" s="2" t="s">
        <v>3</v>
      </c>
      <c r="D172" s="6">
        <v>-0.157</v>
      </c>
      <c r="E172" s="7">
        <v>1</v>
      </c>
      <c r="F172" s="7">
        <v>0.429</v>
      </c>
      <c r="G172" s="7">
        <v>-0.169</v>
      </c>
      <c r="H172" s="8">
        <v>0.629</v>
      </c>
    </row>
    <row r="173" spans="2:8" ht="12.75">
      <c r="B173" s="21">
        <v>0.681</v>
      </c>
      <c r="C173" s="2" t="s">
        <v>12</v>
      </c>
      <c r="D173" s="6">
        <v>-0.891</v>
      </c>
      <c r="E173" s="7">
        <v>0.429</v>
      </c>
      <c r="F173" s="7">
        <v>1</v>
      </c>
      <c r="G173" s="7">
        <v>0.569</v>
      </c>
      <c r="H173" s="8">
        <v>0.419</v>
      </c>
    </row>
    <row r="174" spans="2:8" ht="12.75">
      <c r="B174" s="21">
        <v>0.965</v>
      </c>
      <c r="C174" s="2" t="s">
        <v>13</v>
      </c>
      <c r="D174" s="6">
        <v>-0.828</v>
      </c>
      <c r="E174" s="7">
        <v>-0.169</v>
      </c>
      <c r="F174" s="7">
        <v>0.569</v>
      </c>
      <c r="G174" s="7">
        <v>1</v>
      </c>
      <c r="H174" s="8">
        <v>-0.404</v>
      </c>
    </row>
    <row r="175" spans="2:8" ht="12.75">
      <c r="B175" s="22">
        <v>-0.346</v>
      </c>
      <c r="C175" s="2" t="s">
        <v>14</v>
      </c>
      <c r="D175" s="9">
        <v>0.038</v>
      </c>
      <c r="E175" s="10">
        <v>0.629</v>
      </c>
      <c r="F175" s="10">
        <v>0.419</v>
      </c>
      <c r="G175" s="10">
        <v>-0.404</v>
      </c>
      <c r="H175" s="11">
        <v>1</v>
      </c>
    </row>
    <row r="176" spans="1:4" ht="12.75">
      <c r="A176" s="13" t="s">
        <v>81</v>
      </c>
      <c r="D176" s="13" t="s">
        <v>121</v>
      </c>
    </row>
    <row r="177" spans="1:6" ht="12.75">
      <c r="A177" s="34" t="s">
        <v>52</v>
      </c>
      <c r="B177" s="35">
        <f>B173*B173/C177</f>
        <v>0.29557743785850865</v>
      </c>
      <c r="C177" s="33">
        <f>wb(F173)+wb(G173)</f>
        <v>1.569</v>
      </c>
      <c r="D177" s="34" t="s">
        <v>58</v>
      </c>
      <c r="E177" s="53">
        <f>B172*B172/F177</f>
        <v>0.015131368937998773</v>
      </c>
      <c r="F177" s="33">
        <f>wb(E172)+wb(H172)</f>
        <v>1.629</v>
      </c>
    </row>
    <row r="178" spans="1:6" ht="12.75">
      <c r="A178" s="34" t="s">
        <v>54</v>
      </c>
      <c r="B178" s="35">
        <f>B174*B174/C178</f>
        <v>0.5935149776927979</v>
      </c>
      <c r="C178" s="33">
        <f>wb(F174)+wb(G174)</f>
        <v>1.569</v>
      </c>
      <c r="D178" s="34" t="s">
        <v>93</v>
      </c>
      <c r="E178" s="53">
        <f>B175*B175/F178</f>
        <v>0.07349048496009822</v>
      </c>
      <c r="F178" s="33">
        <f>wb(E175)+wb(H175)</f>
        <v>1.629</v>
      </c>
    </row>
    <row r="179" spans="1:5" ht="12.75">
      <c r="A179" s="41" t="s">
        <v>55</v>
      </c>
      <c r="B179" s="39">
        <f>SUM(B177:B178)</f>
        <v>0.8890924155513066</v>
      </c>
      <c r="D179" s="45" t="s">
        <v>56</v>
      </c>
      <c r="E179" s="58">
        <f>SUM(E177:E178)</f>
        <v>0.08862185389809699</v>
      </c>
    </row>
    <row r="180" spans="1:9" ht="13.5" thickBot="1">
      <c r="A180" s="1"/>
      <c r="B180" s="1"/>
      <c r="C180" s="1"/>
      <c r="D180" s="1"/>
      <c r="E180" s="1"/>
      <c r="F180" s="1"/>
      <c r="G180" s="1"/>
      <c r="H180" s="1"/>
      <c r="I180" s="1"/>
    </row>
    <row r="181" ht="12.75">
      <c r="A181" s="13" t="s">
        <v>21</v>
      </c>
    </row>
    <row r="182" spans="1:6" ht="12.75">
      <c r="A182" s="26" t="s">
        <v>16</v>
      </c>
      <c r="B182" s="13" t="s">
        <v>17</v>
      </c>
      <c r="C182" s="13" t="s">
        <v>22</v>
      </c>
      <c r="D182" s="13" t="s">
        <v>25</v>
      </c>
      <c r="E182" s="13" t="s">
        <v>27</v>
      </c>
      <c r="F182" s="13"/>
    </row>
    <row r="183" spans="1:5" ht="12.75">
      <c r="A183" s="19" t="s">
        <v>47</v>
      </c>
      <c r="B183" t="s">
        <v>122</v>
      </c>
      <c r="C183" t="s">
        <v>123</v>
      </c>
      <c r="D183" t="s">
        <v>47</v>
      </c>
      <c r="E183" t="s">
        <v>124</v>
      </c>
    </row>
    <row r="185" ht="12.75">
      <c r="A185" s="13" t="s">
        <v>28</v>
      </c>
    </row>
    <row r="186" spans="3:5" ht="12.75">
      <c r="C186" s="23" t="s">
        <v>5</v>
      </c>
      <c r="D186" s="12" t="s">
        <v>2</v>
      </c>
      <c r="E186" s="12" t="s">
        <v>3</v>
      </c>
    </row>
    <row r="187" spans="1:5" ht="12.75">
      <c r="A187" s="23" t="s">
        <v>24</v>
      </c>
      <c r="B187" s="20">
        <v>-0.9</v>
      </c>
      <c r="C187" s="2" t="s">
        <v>2</v>
      </c>
      <c r="D187" s="3">
        <v>1</v>
      </c>
      <c r="E187" s="5">
        <v>0.9</v>
      </c>
    </row>
    <row r="188" spans="2:5" ht="12.75">
      <c r="B188" s="22">
        <v>0.8</v>
      </c>
      <c r="C188" s="2" t="s">
        <v>3</v>
      </c>
      <c r="D188" s="9">
        <f>0.9</f>
        <v>0.9</v>
      </c>
      <c r="E188" s="11">
        <v>1</v>
      </c>
    </row>
    <row r="189" spans="1:7" ht="12.75">
      <c r="A189" s="13" t="s">
        <v>125</v>
      </c>
      <c r="D189" s="13" t="s">
        <v>57</v>
      </c>
      <c r="G189" s="13" t="s">
        <v>18</v>
      </c>
    </row>
    <row r="190" spans="1:9" ht="12.75">
      <c r="A190" s="34" t="s">
        <v>55</v>
      </c>
      <c r="B190" s="14">
        <f>B187^2</f>
        <v>0.81</v>
      </c>
      <c r="D190" s="34" t="s">
        <v>56</v>
      </c>
      <c r="E190" s="14">
        <f>B188^2</f>
        <v>0.6400000000000001</v>
      </c>
      <c r="G190" t="s">
        <v>73</v>
      </c>
      <c r="H190">
        <f>B187^2/I190</f>
        <v>0.42631578947368426</v>
      </c>
      <c r="I190" s="33">
        <f>wb(D187)+wb(E187)</f>
        <v>1.9</v>
      </c>
    </row>
    <row r="191" spans="7:9" ht="12.75">
      <c r="G191" t="s">
        <v>60</v>
      </c>
      <c r="H191" s="56">
        <f>B188^2/I191</f>
        <v>0.336842105263158</v>
      </c>
      <c r="I191" s="33">
        <f>wb(D188)+wb(E188)</f>
        <v>1.9</v>
      </c>
    </row>
    <row r="192" spans="7:8" ht="12.75">
      <c r="G192" s="34" t="s">
        <v>62</v>
      </c>
      <c r="H192" s="53">
        <f>SUM(H190:H191)</f>
        <v>0.7631578947368423</v>
      </c>
    </row>
    <row r="193" ht="12.75">
      <c r="A193" t="s">
        <v>126</v>
      </c>
    </row>
    <row r="194" spans="1:9" ht="13.5" thickBot="1">
      <c r="A194" s="1"/>
      <c r="B194" s="1"/>
      <c r="C194" s="1"/>
      <c r="D194" s="1"/>
      <c r="E194" s="1"/>
      <c r="F194" s="1"/>
      <c r="G194" s="1"/>
      <c r="H194" s="1"/>
      <c r="I194" s="1"/>
    </row>
    <row r="195" ht="12.75">
      <c r="A195" s="13" t="s">
        <v>48</v>
      </c>
    </row>
    <row r="196" spans="3:6" ht="12.75">
      <c r="C196" s="23" t="s">
        <v>5</v>
      </c>
      <c r="D196" s="12" t="s">
        <v>2</v>
      </c>
      <c r="E196" s="12" t="s">
        <v>3</v>
      </c>
      <c r="F196" s="12" t="s">
        <v>12</v>
      </c>
    </row>
    <row r="197" spans="2:6" ht="12.75">
      <c r="B197" s="20">
        <v>0.8</v>
      </c>
      <c r="C197" s="2" t="s">
        <v>2</v>
      </c>
      <c r="D197" s="3">
        <v>1</v>
      </c>
      <c r="E197" s="4">
        <v>0.5</v>
      </c>
      <c r="F197" s="5">
        <v>0.4</v>
      </c>
    </row>
    <row r="198" spans="1:6" ht="12.75">
      <c r="A198" s="23" t="s">
        <v>24</v>
      </c>
      <c r="B198" s="21">
        <v>0.5</v>
      </c>
      <c r="C198" s="2" t="s">
        <v>3</v>
      </c>
      <c r="D198" s="6">
        <f>E197</f>
        <v>0.5</v>
      </c>
      <c r="E198" s="7">
        <v>1</v>
      </c>
      <c r="F198" s="8">
        <v>0.6</v>
      </c>
    </row>
    <row r="199" spans="2:6" ht="12.75">
      <c r="B199" s="22">
        <v>0.7</v>
      </c>
      <c r="C199" s="2" t="s">
        <v>12</v>
      </c>
      <c r="D199" s="9">
        <f>F197</f>
        <v>0.4</v>
      </c>
      <c r="E199" s="10">
        <f>F198</f>
        <v>0.6</v>
      </c>
      <c r="F199" s="11">
        <v>1</v>
      </c>
    </row>
    <row r="200" spans="1:4" ht="12.75">
      <c r="A200" s="13" t="s">
        <v>125</v>
      </c>
      <c r="D200" s="13" t="s">
        <v>127</v>
      </c>
    </row>
    <row r="201" spans="1:5" ht="12.75">
      <c r="A201" s="41" t="s">
        <v>55</v>
      </c>
      <c r="B201" s="42">
        <f>B197^2</f>
        <v>0.6400000000000001</v>
      </c>
      <c r="D201" s="36" t="s">
        <v>62</v>
      </c>
      <c r="E201" s="43">
        <f>B199^2</f>
        <v>0.48999999999999994</v>
      </c>
    </row>
    <row r="203" ht="12.75">
      <c r="A203" s="13" t="s">
        <v>128</v>
      </c>
    </row>
    <row r="204" spans="1:3" ht="12.75">
      <c r="A204" s="41" t="s">
        <v>60</v>
      </c>
      <c r="B204" s="39">
        <f>B198^2/C204</f>
        <v>0.11904761904761904</v>
      </c>
      <c r="C204" s="33">
        <f>wb(D198)+wb(E198)+wb(F198)</f>
        <v>2.1</v>
      </c>
    </row>
    <row r="206" spans="1:4" ht="12.75">
      <c r="A206" s="13" t="s">
        <v>127</v>
      </c>
      <c r="D206" s="13" t="s">
        <v>57</v>
      </c>
    </row>
    <row r="207" spans="1:5" ht="12.75">
      <c r="A207" s="41" t="s">
        <v>88</v>
      </c>
      <c r="B207" s="42">
        <f>B199*B199</f>
        <v>0.48999999999999994</v>
      </c>
      <c r="D207" s="36" t="s">
        <v>56</v>
      </c>
      <c r="E207" s="43">
        <f>B198^2</f>
        <v>0.25</v>
      </c>
    </row>
    <row r="209" ht="12.75">
      <c r="A209" s="13" t="s">
        <v>19</v>
      </c>
    </row>
    <row r="210" spans="1:3" ht="12.75">
      <c r="A210" t="s">
        <v>129</v>
      </c>
      <c r="B210" s="44">
        <f>B197*B197/C210</f>
        <v>0.45714285714285724</v>
      </c>
      <c r="C210" s="33">
        <f>wb(D197)+wb(F197)</f>
        <v>1.4</v>
      </c>
    </row>
    <row r="211" spans="1:3" ht="12.75">
      <c r="A211" t="s">
        <v>130</v>
      </c>
      <c r="B211" s="44">
        <f>B199*B199/C211</f>
        <v>0.35</v>
      </c>
      <c r="C211" s="33">
        <f>wb(D199)+wb(F199)</f>
        <v>1.4</v>
      </c>
    </row>
    <row r="212" spans="1:2" ht="12.75">
      <c r="A212" s="41" t="s">
        <v>89</v>
      </c>
      <c r="B212" s="39">
        <f>SUM(B210:B211)</f>
        <v>0.8071428571428572</v>
      </c>
    </row>
    <row r="213" spans="1:9" ht="13.5" thickBot="1">
      <c r="A213" s="1"/>
      <c r="B213" s="1"/>
      <c r="C213" s="1"/>
      <c r="D213" s="1"/>
      <c r="E213" s="1"/>
      <c r="F213" s="1"/>
      <c r="G213" s="1"/>
      <c r="H213" s="1"/>
      <c r="I213" s="1"/>
    </row>
    <row r="214" ht="12.75">
      <c r="A214" s="26" t="s">
        <v>131</v>
      </c>
    </row>
    <row r="215" spans="1:7" ht="12.75">
      <c r="A215" s="26" t="s">
        <v>16</v>
      </c>
      <c r="B215" s="13" t="s">
        <v>17</v>
      </c>
      <c r="C215" s="13" t="s">
        <v>22</v>
      </c>
      <c r="D215" s="13" t="s">
        <v>25</v>
      </c>
      <c r="E215" s="13" t="s">
        <v>27</v>
      </c>
      <c r="F215" s="13" t="s">
        <v>28</v>
      </c>
      <c r="G215" s="13" t="s">
        <v>48</v>
      </c>
    </row>
    <row r="216" spans="1:7" ht="12.75">
      <c r="A216" t="s">
        <v>47</v>
      </c>
      <c r="B216" t="s">
        <v>122</v>
      </c>
      <c r="C216" t="s">
        <v>123</v>
      </c>
      <c r="D216" t="s">
        <v>47</v>
      </c>
      <c r="E216" t="s">
        <v>124</v>
      </c>
      <c r="F216" t="s">
        <v>126</v>
      </c>
      <c r="G216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J182"/>
  <sheetViews>
    <sheetView zoomScalePageLayoutView="0" workbookViewId="0" topLeftCell="A133">
      <selection activeCell="L146" sqref="L146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8" max="8" width="9.7109375" style="0" bestFit="1" customWidth="1"/>
    <col min="9" max="10" width="6.7109375" style="0" customWidth="1"/>
  </cols>
  <sheetData>
    <row r="1" ht="12.75">
      <c r="A1" s="13" t="s">
        <v>0</v>
      </c>
    </row>
    <row r="2" ht="12.75">
      <c r="A2" s="13" t="s">
        <v>29</v>
      </c>
    </row>
    <row r="3" spans="2:8" ht="12.75">
      <c r="B3" s="12" t="s">
        <v>2</v>
      </c>
      <c r="C3" s="12" t="s">
        <v>3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26</v>
      </c>
    </row>
    <row r="4" spans="1:8" ht="12.75">
      <c r="A4" s="2" t="s">
        <v>2</v>
      </c>
      <c r="B4" s="3">
        <v>1</v>
      </c>
      <c r="C4" s="4">
        <v>-0.71</v>
      </c>
      <c r="D4" s="4">
        <v>0.23</v>
      </c>
      <c r="E4" s="4">
        <v>-0.19</v>
      </c>
      <c r="F4" s="4">
        <v>-0.27</v>
      </c>
      <c r="G4" s="4">
        <v>0.86</v>
      </c>
      <c r="H4" s="5">
        <v>0.56</v>
      </c>
    </row>
    <row r="5" spans="1:8" ht="12.75">
      <c r="A5" s="2" t="s">
        <v>3</v>
      </c>
      <c r="B5" s="6">
        <v>-0.71</v>
      </c>
      <c r="C5" s="7">
        <v>1</v>
      </c>
      <c r="D5" s="7">
        <v>0.38</v>
      </c>
      <c r="E5" s="7">
        <v>-0.39</v>
      </c>
      <c r="F5" s="7">
        <v>-0.28</v>
      </c>
      <c r="G5" s="7">
        <v>-0.68</v>
      </c>
      <c r="H5" s="8">
        <v>-0.38</v>
      </c>
    </row>
    <row r="6" spans="1:8" ht="12.75">
      <c r="A6" s="2" t="s">
        <v>12</v>
      </c>
      <c r="B6" s="6">
        <v>0.23</v>
      </c>
      <c r="C6" s="7">
        <v>0.38</v>
      </c>
      <c r="D6" s="7">
        <v>1</v>
      </c>
      <c r="E6" s="7">
        <v>-0.97</v>
      </c>
      <c r="F6" s="7">
        <v>-0.95</v>
      </c>
      <c r="G6" s="7">
        <v>0.24</v>
      </c>
      <c r="H6" s="8">
        <v>0.41</v>
      </c>
    </row>
    <row r="7" spans="1:8" ht="12.75">
      <c r="A7" s="2" t="s">
        <v>13</v>
      </c>
      <c r="B7" s="6">
        <v>-0.19</v>
      </c>
      <c r="C7" s="7">
        <v>-0.39</v>
      </c>
      <c r="D7" s="7">
        <v>-0.97</v>
      </c>
      <c r="E7" s="7">
        <v>1</v>
      </c>
      <c r="F7" s="7">
        <v>0.97</v>
      </c>
      <c r="G7" s="7">
        <v>-0.24</v>
      </c>
      <c r="H7" s="8">
        <v>-0.39</v>
      </c>
    </row>
    <row r="8" spans="1:8" ht="12.75">
      <c r="A8" s="2" t="s">
        <v>14</v>
      </c>
      <c r="B8" s="6">
        <v>-0.27</v>
      </c>
      <c r="C8" s="7">
        <v>-0.28</v>
      </c>
      <c r="D8" s="7">
        <v>-0.95</v>
      </c>
      <c r="E8" s="7">
        <v>0.97</v>
      </c>
      <c r="F8" s="7">
        <v>1</v>
      </c>
      <c r="G8" s="7">
        <v>-0.36</v>
      </c>
      <c r="H8" s="8">
        <v>-0.56</v>
      </c>
    </row>
    <row r="9" spans="1:8" ht="12.75">
      <c r="A9" s="2" t="s">
        <v>15</v>
      </c>
      <c r="B9" s="6">
        <v>0.86</v>
      </c>
      <c r="C9" s="7">
        <v>-0.68</v>
      </c>
      <c r="D9" s="7">
        <v>0.24</v>
      </c>
      <c r="E9" s="7">
        <v>-0.24</v>
      </c>
      <c r="F9" s="7">
        <v>-0.36</v>
      </c>
      <c r="G9" s="7">
        <v>1</v>
      </c>
      <c r="H9" s="8">
        <v>0.78</v>
      </c>
    </row>
    <row r="10" spans="1:8" ht="12.75">
      <c r="A10" s="2" t="s">
        <v>26</v>
      </c>
      <c r="B10" s="9">
        <v>0.56</v>
      </c>
      <c r="C10" s="10">
        <v>-0.38</v>
      </c>
      <c r="D10" s="10">
        <v>0.41</v>
      </c>
      <c r="E10" s="10">
        <v>-0.39</v>
      </c>
      <c r="F10" s="10">
        <v>-0.56</v>
      </c>
      <c r="G10" s="10">
        <v>0.78</v>
      </c>
      <c r="H10" s="11">
        <v>1</v>
      </c>
    </row>
    <row r="12" spans="2:3" ht="12.75">
      <c r="B12" s="20">
        <v>0.23</v>
      </c>
      <c r="C12" t="s">
        <v>2</v>
      </c>
    </row>
    <row r="13" spans="2:3" ht="12.75">
      <c r="B13" s="21">
        <v>0.38</v>
      </c>
      <c r="C13" t="s">
        <v>3</v>
      </c>
    </row>
    <row r="14" spans="1:3" ht="12.75">
      <c r="A14" s="23" t="s">
        <v>24</v>
      </c>
      <c r="B14" s="21">
        <v>-0.97</v>
      </c>
      <c r="C14" t="s">
        <v>13</v>
      </c>
    </row>
    <row r="15" spans="2:3" ht="12.75">
      <c r="B15" s="21">
        <v>-0.95</v>
      </c>
      <c r="C15" t="s">
        <v>14</v>
      </c>
    </row>
    <row r="16" spans="2:3" ht="12.75">
      <c r="B16" s="21">
        <v>0.24</v>
      </c>
      <c r="C16" t="s">
        <v>15</v>
      </c>
    </row>
    <row r="17" spans="2:3" ht="12.75">
      <c r="B17" s="22">
        <v>0.41</v>
      </c>
      <c r="C17" t="s">
        <v>26</v>
      </c>
    </row>
    <row r="18" spans="1:7" ht="12.75">
      <c r="A18" s="23" t="s">
        <v>5</v>
      </c>
      <c r="B18" s="12" t="s">
        <v>2</v>
      </c>
      <c r="C18" s="12" t="s">
        <v>3</v>
      </c>
      <c r="D18" s="12" t="s">
        <v>13</v>
      </c>
      <c r="E18" s="12" t="s">
        <v>14</v>
      </c>
      <c r="F18" s="12" t="s">
        <v>15</v>
      </c>
      <c r="G18" s="12" t="s">
        <v>26</v>
      </c>
    </row>
    <row r="19" spans="1:7" ht="12.75">
      <c r="A19" s="2" t="s">
        <v>2</v>
      </c>
      <c r="B19" s="3">
        <v>1</v>
      </c>
      <c r="C19" s="4">
        <v>-0.71</v>
      </c>
      <c r="D19" s="4">
        <v>-0.19</v>
      </c>
      <c r="E19" s="4">
        <v>-0.27</v>
      </c>
      <c r="F19" s="4">
        <v>0.86</v>
      </c>
      <c r="G19" s="5">
        <v>0.56</v>
      </c>
    </row>
    <row r="20" spans="1:7" ht="12.75">
      <c r="A20" s="2" t="s">
        <v>3</v>
      </c>
      <c r="B20" s="6">
        <v>-0.71</v>
      </c>
      <c r="C20" s="7">
        <v>1</v>
      </c>
      <c r="D20" s="7">
        <v>-0.39</v>
      </c>
      <c r="E20" s="7">
        <v>-0.28</v>
      </c>
      <c r="F20" s="7">
        <v>-0.68</v>
      </c>
      <c r="G20" s="8">
        <v>-0.38</v>
      </c>
    </row>
    <row r="21" spans="1:9" ht="12.75">
      <c r="A21" s="2" t="s">
        <v>13</v>
      </c>
      <c r="B21" s="6">
        <v>-0.19</v>
      </c>
      <c r="C21" s="7">
        <v>-0.39</v>
      </c>
      <c r="D21" s="7">
        <v>1</v>
      </c>
      <c r="E21" s="7">
        <v>0.97</v>
      </c>
      <c r="F21" s="7">
        <v>-0.24</v>
      </c>
      <c r="G21" s="8">
        <v>-0.39</v>
      </c>
      <c r="H21" s="7"/>
      <c r="I21" s="7"/>
    </row>
    <row r="22" spans="1:7" ht="12.75">
      <c r="A22" s="2" t="s">
        <v>14</v>
      </c>
      <c r="B22" s="6">
        <v>-0.27</v>
      </c>
      <c r="C22" s="7">
        <v>-0.28</v>
      </c>
      <c r="D22" s="7">
        <v>0.97</v>
      </c>
      <c r="E22" s="7">
        <v>1</v>
      </c>
      <c r="F22" s="7">
        <v>-0.36</v>
      </c>
      <c r="G22" s="8">
        <v>-0.56</v>
      </c>
    </row>
    <row r="23" spans="1:7" ht="12.75">
      <c r="A23" s="2" t="s">
        <v>15</v>
      </c>
      <c r="B23" s="6">
        <v>0.86</v>
      </c>
      <c r="C23" s="7">
        <v>-0.68</v>
      </c>
      <c r="D23" s="7">
        <v>-0.24</v>
      </c>
      <c r="E23" s="7">
        <v>-0.36</v>
      </c>
      <c r="F23" s="7">
        <v>1</v>
      </c>
      <c r="G23" s="8">
        <v>0.78</v>
      </c>
    </row>
    <row r="24" spans="1:7" ht="12.75">
      <c r="A24" s="2" t="s">
        <v>26</v>
      </c>
      <c r="B24" s="9">
        <v>0.56</v>
      </c>
      <c r="C24" s="10">
        <v>-0.38</v>
      </c>
      <c r="D24" s="10">
        <v>-0.39</v>
      </c>
      <c r="E24" s="10">
        <v>-0.56</v>
      </c>
      <c r="F24" s="10">
        <v>0.78</v>
      </c>
      <c r="G24" s="11">
        <v>1</v>
      </c>
    </row>
    <row r="25" spans="1:4" ht="12.75">
      <c r="A25" s="25"/>
      <c r="D25" s="7"/>
    </row>
    <row r="26" spans="1:7" ht="12.75">
      <c r="A26" s="16" t="s">
        <v>30</v>
      </c>
      <c r="B26" s="12" t="s">
        <v>2</v>
      </c>
      <c r="C26" s="12" t="s">
        <v>3</v>
      </c>
      <c r="D26" s="12" t="s">
        <v>13</v>
      </c>
      <c r="E26" s="12" t="s">
        <v>14</v>
      </c>
      <c r="F26" s="12" t="s">
        <v>15</v>
      </c>
      <c r="G26" s="12" t="s">
        <v>26</v>
      </c>
    </row>
    <row r="27" spans="1:8" ht="12.75">
      <c r="A27" s="2" t="s">
        <v>2</v>
      </c>
      <c r="B27" s="3">
        <f aca="true" t="shared" si="0" ref="B27:G32">wb(B19)</f>
        <v>1</v>
      </c>
      <c r="C27" s="4">
        <f t="shared" si="0"/>
        <v>0.71</v>
      </c>
      <c r="D27" s="4">
        <f t="shared" si="0"/>
        <v>0.19</v>
      </c>
      <c r="E27" s="4">
        <f t="shared" si="0"/>
        <v>0.27</v>
      </c>
      <c r="F27" s="4">
        <f t="shared" si="0"/>
        <v>0.86</v>
      </c>
      <c r="G27" s="5">
        <f t="shared" si="0"/>
        <v>0.56</v>
      </c>
      <c r="H27" s="19">
        <f aca="true" t="shared" si="1" ref="H27:H32">LARGE(B27:G27,2)</f>
        <v>0.86</v>
      </c>
    </row>
    <row r="28" spans="1:8" ht="12.75">
      <c r="A28" s="2" t="s">
        <v>3</v>
      </c>
      <c r="B28" s="6">
        <f t="shared" si="0"/>
        <v>0.71</v>
      </c>
      <c r="C28" s="7">
        <f t="shared" si="0"/>
        <v>1</v>
      </c>
      <c r="D28" s="7">
        <f t="shared" si="0"/>
        <v>0.39</v>
      </c>
      <c r="E28" s="7">
        <f t="shared" si="0"/>
        <v>0.28</v>
      </c>
      <c r="F28" s="7">
        <f t="shared" si="0"/>
        <v>0.68</v>
      </c>
      <c r="G28" s="8">
        <f t="shared" si="0"/>
        <v>0.38</v>
      </c>
      <c r="H28" s="19">
        <f t="shared" si="1"/>
        <v>0.71</v>
      </c>
    </row>
    <row r="29" spans="1:8" ht="12.75">
      <c r="A29" s="2" t="s">
        <v>13</v>
      </c>
      <c r="B29" s="6">
        <f t="shared" si="0"/>
        <v>0.19</v>
      </c>
      <c r="C29" s="7">
        <f t="shared" si="0"/>
        <v>0.39</v>
      </c>
      <c r="D29" s="7">
        <f t="shared" si="0"/>
        <v>1</v>
      </c>
      <c r="E29" s="7">
        <f t="shared" si="0"/>
        <v>0.97</v>
      </c>
      <c r="F29" s="7">
        <f t="shared" si="0"/>
        <v>0.24</v>
      </c>
      <c r="G29" s="8">
        <f t="shared" si="0"/>
        <v>0.39</v>
      </c>
      <c r="H29" s="19">
        <f t="shared" si="1"/>
        <v>0.97</v>
      </c>
    </row>
    <row r="30" spans="1:8" ht="12.75">
      <c r="A30" s="2" t="s">
        <v>14</v>
      </c>
      <c r="B30" s="6">
        <f t="shared" si="0"/>
        <v>0.27</v>
      </c>
      <c r="C30" s="7">
        <f t="shared" si="0"/>
        <v>0.28</v>
      </c>
      <c r="D30" s="7">
        <f t="shared" si="0"/>
        <v>0.97</v>
      </c>
      <c r="E30" s="7">
        <f t="shared" si="0"/>
        <v>1</v>
      </c>
      <c r="F30" s="7">
        <f t="shared" si="0"/>
        <v>0.36</v>
      </c>
      <c r="G30" s="8">
        <f t="shared" si="0"/>
        <v>0.56</v>
      </c>
      <c r="H30" s="19">
        <f t="shared" si="1"/>
        <v>0.97</v>
      </c>
    </row>
    <row r="31" spans="1:8" ht="12.75">
      <c r="A31" s="2" t="s">
        <v>15</v>
      </c>
      <c r="B31" s="6">
        <f t="shared" si="0"/>
        <v>0.86</v>
      </c>
      <c r="C31" s="7">
        <f t="shared" si="0"/>
        <v>0.68</v>
      </c>
      <c r="D31" s="7">
        <f t="shared" si="0"/>
        <v>0.24</v>
      </c>
      <c r="E31" s="7">
        <f t="shared" si="0"/>
        <v>0.36</v>
      </c>
      <c r="F31" s="7">
        <f t="shared" si="0"/>
        <v>1</v>
      </c>
      <c r="G31" s="8">
        <f t="shared" si="0"/>
        <v>0.78</v>
      </c>
      <c r="H31" s="19">
        <f t="shared" si="1"/>
        <v>0.86</v>
      </c>
    </row>
    <row r="32" spans="1:8" ht="12.75">
      <c r="A32" s="2" t="s">
        <v>26</v>
      </c>
      <c r="B32" s="9">
        <f t="shared" si="0"/>
        <v>0.56</v>
      </c>
      <c r="C32" s="10">
        <f t="shared" si="0"/>
        <v>0.38</v>
      </c>
      <c r="D32" s="10">
        <f t="shared" si="0"/>
        <v>0.39</v>
      </c>
      <c r="E32" s="10">
        <f t="shared" si="0"/>
        <v>0.56</v>
      </c>
      <c r="F32" s="10">
        <f t="shared" si="0"/>
        <v>0.78</v>
      </c>
      <c r="G32" s="11">
        <f t="shared" si="0"/>
        <v>1</v>
      </c>
      <c r="H32" s="19">
        <f t="shared" si="1"/>
        <v>0.78</v>
      </c>
    </row>
    <row r="33" spans="7:8" ht="12.75">
      <c r="G33" s="23" t="s">
        <v>23</v>
      </c>
      <c r="H33" s="26">
        <f>MIN(H27:H32)</f>
        <v>0.71</v>
      </c>
    </row>
    <row r="34" spans="1:7" ht="12.75">
      <c r="A34" s="16" t="s">
        <v>31</v>
      </c>
      <c r="B34" s="12" t="s">
        <v>2</v>
      </c>
      <c r="C34" s="12" t="s">
        <v>3</v>
      </c>
      <c r="D34" s="12" t="s">
        <v>13</v>
      </c>
      <c r="E34" s="12" t="s">
        <v>14</v>
      </c>
      <c r="F34" s="12" t="s">
        <v>15</v>
      </c>
      <c r="G34" s="12" t="s">
        <v>26</v>
      </c>
    </row>
    <row r="35" spans="1:7" ht="12.75">
      <c r="A35" s="2" t="s">
        <v>2</v>
      </c>
      <c r="B35" s="3">
        <f aca="true" t="shared" si="2" ref="B35:G40">IF(B27&lt;=$H$33,0,B27)</f>
        <v>1</v>
      </c>
      <c r="C35" s="4">
        <f t="shared" si="2"/>
        <v>0</v>
      </c>
      <c r="D35" s="4">
        <f t="shared" si="2"/>
        <v>0</v>
      </c>
      <c r="E35" s="4">
        <f t="shared" si="2"/>
        <v>0</v>
      </c>
      <c r="F35" s="4">
        <f t="shared" si="2"/>
        <v>0.86</v>
      </c>
      <c r="G35" s="5">
        <f t="shared" si="2"/>
        <v>0</v>
      </c>
    </row>
    <row r="36" spans="1:7" ht="12.75">
      <c r="A36" s="2" t="s">
        <v>3</v>
      </c>
      <c r="B36" s="6">
        <f t="shared" si="2"/>
        <v>0</v>
      </c>
      <c r="C36" s="7">
        <f t="shared" si="2"/>
        <v>1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8">
        <f t="shared" si="2"/>
        <v>0</v>
      </c>
    </row>
    <row r="37" spans="1:7" ht="12.75">
      <c r="A37" s="2" t="s">
        <v>13</v>
      </c>
      <c r="B37" s="6">
        <f t="shared" si="2"/>
        <v>0</v>
      </c>
      <c r="C37" s="7">
        <f t="shared" si="2"/>
        <v>0</v>
      </c>
      <c r="D37" s="7">
        <f t="shared" si="2"/>
        <v>1</v>
      </c>
      <c r="E37" s="7">
        <f t="shared" si="2"/>
        <v>0.97</v>
      </c>
      <c r="F37" s="7">
        <f t="shared" si="2"/>
        <v>0</v>
      </c>
      <c r="G37" s="8">
        <f t="shared" si="2"/>
        <v>0</v>
      </c>
    </row>
    <row r="38" spans="1:7" ht="12.75">
      <c r="A38" s="2" t="s">
        <v>14</v>
      </c>
      <c r="B38" s="6">
        <f t="shared" si="2"/>
        <v>0</v>
      </c>
      <c r="C38" s="7">
        <f t="shared" si="2"/>
        <v>0</v>
      </c>
      <c r="D38" s="7">
        <f t="shared" si="2"/>
        <v>0.97</v>
      </c>
      <c r="E38" s="7">
        <f t="shared" si="2"/>
        <v>1</v>
      </c>
      <c r="F38" s="7">
        <f t="shared" si="2"/>
        <v>0</v>
      </c>
      <c r="G38" s="8">
        <f t="shared" si="2"/>
        <v>0</v>
      </c>
    </row>
    <row r="39" spans="1:7" ht="12.75">
      <c r="A39" s="2" t="s">
        <v>15</v>
      </c>
      <c r="B39" s="6">
        <f t="shared" si="2"/>
        <v>0.86</v>
      </c>
      <c r="C39" s="7">
        <f t="shared" si="2"/>
        <v>0</v>
      </c>
      <c r="D39" s="7">
        <f t="shared" si="2"/>
        <v>0</v>
      </c>
      <c r="E39" s="7">
        <f t="shared" si="2"/>
        <v>0</v>
      </c>
      <c r="F39" s="7">
        <f t="shared" si="2"/>
        <v>1</v>
      </c>
      <c r="G39" s="8">
        <f t="shared" si="2"/>
        <v>0.78</v>
      </c>
    </row>
    <row r="40" spans="1:7" ht="12.75">
      <c r="A40" s="2" t="s">
        <v>26</v>
      </c>
      <c r="B40" s="9">
        <f t="shared" si="2"/>
        <v>0</v>
      </c>
      <c r="C40" s="10">
        <f t="shared" si="2"/>
        <v>0</v>
      </c>
      <c r="D40" s="10">
        <f t="shared" si="2"/>
        <v>0</v>
      </c>
      <c r="E40" s="10">
        <f t="shared" si="2"/>
        <v>0</v>
      </c>
      <c r="F40" s="10">
        <f t="shared" si="2"/>
        <v>0.78</v>
      </c>
      <c r="G40" s="11">
        <f t="shared" si="2"/>
        <v>1</v>
      </c>
    </row>
    <row r="42" spans="5:6" ht="12.75">
      <c r="E42" s="13" t="s">
        <v>32</v>
      </c>
      <c r="F42" s="13"/>
    </row>
    <row r="43" spans="5:6" ht="12.75">
      <c r="E43" s="13"/>
      <c r="F43" s="13" t="s">
        <v>3</v>
      </c>
    </row>
    <row r="44" spans="5:6" ht="12.75">
      <c r="E44" s="13"/>
      <c r="F44" s="13" t="s">
        <v>13</v>
      </c>
    </row>
    <row r="45" spans="5:6" ht="12.75">
      <c r="E45" s="13"/>
      <c r="F45" s="13" t="s">
        <v>15</v>
      </c>
    </row>
    <row r="57" ht="12.75">
      <c r="A57" s="13" t="s">
        <v>33</v>
      </c>
    </row>
    <row r="58" spans="2:4" ht="12.75">
      <c r="B58" s="20">
        <v>0.54</v>
      </c>
      <c r="D58">
        <f aca="true" t="shared" si="3" ref="D58:D67">LARGE(A83:J83,2)</f>
        <v>0.58</v>
      </c>
    </row>
    <row r="59" spans="2:4" ht="12.75">
      <c r="B59" s="21">
        <v>0.7</v>
      </c>
      <c r="D59">
        <f t="shared" si="3"/>
        <v>0.58</v>
      </c>
    </row>
    <row r="60" spans="2:4" ht="12.75">
      <c r="B60" s="21">
        <v>0.3</v>
      </c>
      <c r="D60">
        <f t="shared" si="3"/>
        <v>0.56</v>
      </c>
    </row>
    <row r="61" spans="2:4" ht="12.75">
      <c r="B61" s="21">
        <v>-0.13</v>
      </c>
      <c r="D61">
        <f t="shared" si="3"/>
        <v>0.43</v>
      </c>
    </row>
    <row r="62" spans="1:4" ht="12.75">
      <c r="A62" s="23" t="s">
        <v>24</v>
      </c>
      <c r="B62" s="21">
        <v>-0.32</v>
      </c>
      <c r="D62">
        <f t="shared" si="3"/>
        <v>0.35</v>
      </c>
    </row>
    <row r="63" spans="2:4" ht="12.75">
      <c r="B63" s="21">
        <v>-0.18</v>
      </c>
      <c r="D63">
        <f t="shared" si="3"/>
        <v>0.35</v>
      </c>
    </row>
    <row r="64" spans="2:4" ht="12.75">
      <c r="B64" s="21">
        <v>-0.06</v>
      </c>
      <c r="D64">
        <f t="shared" si="3"/>
        <v>0.45</v>
      </c>
    </row>
    <row r="65" spans="2:4" ht="12.75">
      <c r="B65" s="21">
        <v>-0.08</v>
      </c>
      <c r="D65">
        <f t="shared" si="3"/>
        <v>0.43</v>
      </c>
    </row>
    <row r="66" spans="2:4" ht="12.75">
      <c r="B66" s="21">
        <v>-0.43</v>
      </c>
      <c r="D66">
        <f t="shared" si="3"/>
        <v>0.47</v>
      </c>
    </row>
    <row r="67" spans="2:4" ht="12.75">
      <c r="B67" s="22">
        <v>0.06</v>
      </c>
      <c r="D67">
        <f t="shared" si="3"/>
        <v>0.43</v>
      </c>
    </row>
    <row r="68" spans="1:4" ht="12.75">
      <c r="A68" s="13" t="s">
        <v>5</v>
      </c>
      <c r="C68" s="23" t="s">
        <v>23</v>
      </c>
      <c r="D68" s="13">
        <f>MIN(D58:D67)</f>
        <v>0.35</v>
      </c>
    </row>
    <row r="69" spans="1:10" ht="12.75">
      <c r="A69" s="12" t="s">
        <v>2</v>
      </c>
      <c r="B69" s="12" t="s">
        <v>3</v>
      </c>
      <c r="C69" s="12" t="s">
        <v>12</v>
      </c>
      <c r="D69" s="12" t="s">
        <v>13</v>
      </c>
      <c r="E69" s="12" t="s">
        <v>14</v>
      </c>
      <c r="F69" s="12" t="s">
        <v>15</v>
      </c>
      <c r="G69" s="12" t="s">
        <v>26</v>
      </c>
      <c r="H69" s="12" t="s">
        <v>34</v>
      </c>
      <c r="I69" s="12" t="s">
        <v>35</v>
      </c>
      <c r="J69" s="12" t="s">
        <v>36</v>
      </c>
    </row>
    <row r="70" spans="1:10" ht="12.75">
      <c r="A70" s="3">
        <v>1</v>
      </c>
      <c r="B70" s="4">
        <v>0.58</v>
      </c>
      <c r="C70" s="4">
        <v>0.34</v>
      </c>
      <c r="D70" s="4">
        <v>-0.22</v>
      </c>
      <c r="E70" s="4">
        <v>-0.16</v>
      </c>
      <c r="F70" s="4">
        <v>-0.24</v>
      </c>
      <c r="G70" s="4">
        <v>-0.45</v>
      </c>
      <c r="H70" s="4">
        <v>-0.06</v>
      </c>
      <c r="I70" s="4">
        <v>-0.47</v>
      </c>
      <c r="J70" s="5">
        <v>0.03</v>
      </c>
    </row>
    <row r="71" spans="1:10" ht="12.75">
      <c r="A71" s="6">
        <v>0.58</v>
      </c>
      <c r="B71" s="7">
        <v>1</v>
      </c>
      <c r="C71" s="7">
        <v>0.56</v>
      </c>
      <c r="D71" s="7">
        <v>-0.05</v>
      </c>
      <c r="E71" s="7">
        <v>-0.3</v>
      </c>
      <c r="F71" s="7">
        <v>-0.04</v>
      </c>
      <c r="G71" s="7">
        <v>-0.19</v>
      </c>
      <c r="H71" s="7">
        <v>0.12</v>
      </c>
      <c r="I71" s="7">
        <v>-0.28</v>
      </c>
      <c r="J71" s="8">
        <v>0.25</v>
      </c>
    </row>
    <row r="72" spans="1:10" ht="12.75">
      <c r="A72" s="6">
        <v>0.34</v>
      </c>
      <c r="B72" s="7">
        <v>0.56</v>
      </c>
      <c r="C72" s="7">
        <v>1</v>
      </c>
      <c r="D72" s="7">
        <v>-0.05</v>
      </c>
      <c r="E72" s="7">
        <v>-0.03</v>
      </c>
      <c r="F72" s="7">
        <v>-0.1</v>
      </c>
      <c r="G72" s="7">
        <v>0.07</v>
      </c>
      <c r="H72" s="7">
        <v>0.02</v>
      </c>
      <c r="I72" s="7">
        <v>-0.03</v>
      </c>
      <c r="J72" s="8">
        <v>0.12</v>
      </c>
    </row>
    <row r="73" spans="1:10" ht="12.75">
      <c r="A73" s="6">
        <v>-0.22</v>
      </c>
      <c r="B73" s="7">
        <v>-0.05</v>
      </c>
      <c r="C73" s="7">
        <v>-0.05</v>
      </c>
      <c r="D73" s="7">
        <v>1</v>
      </c>
      <c r="E73" s="7">
        <v>0.23</v>
      </c>
      <c r="F73" s="7">
        <v>0.12</v>
      </c>
      <c r="G73" s="7">
        <v>0.12</v>
      </c>
      <c r="H73" s="7">
        <v>0.43</v>
      </c>
      <c r="I73" s="7">
        <v>-0.05</v>
      </c>
      <c r="J73" s="8">
        <v>-0.38</v>
      </c>
    </row>
    <row r="74" spans="1:10" ht="12.75">
      <c r="A74" s="6">
        <v>-0.16</v>
      </c>
      <c r="B74" s="7">
        <v>-0.3</v>
      </c>
      <c r="C74" s="7">
        <v>-0.03</v>
      </c>
      <c r="D74" s="7">
        <v>0.23</v>
      </c>
      <c r="E74" s="7">
        <v>1</v>
      </c>
      <c r="F74" s="7">
        <v>0.04</v>
      </c>
      <c r="G74" s="7">
        <v>0.21</v>
      </c>
      <c r="H74" s="7">
        <v>-0.35</v>
      </c>
      <c r="I74" s="7">
        <v>0.26</v>
      </c>
      <c r="J74" s="8">
        <v>-0.12</v>
      </c>
    </row>
    <row r="75" spans="1:10" ht="12.75">
      <c r="A75" s="6">
        <v>-0.24</v>
      </c>
      <c r="B75" s="7">
        <v>-0.04</v>
      </c>
      <c r="C75" s="7">
        <v>-0.1</v>
      </c>
      <c r="D75" s="7">
        <v>0.12</v>
      </c>
      <c r="E75" s="7">
        <v>0.04</v>
      </c>
      <c r="F75" s="7">
        <v>1</v>
      </c>
      <c r="G75" s="7">
        <v>-0.06</v>
      </c>
      <c r="H75" s="7">
        <v>0.35</v>
      </c>
      <c r="I75" s="7">
        <v>0.35</v>
      </c>
      <c r="J75" s="8">
        <v>-0.21</v>
      </c>
    </row>
    <row r="76" spans="1:10" ht="12.75">
      <c r="A76" s="6">
        <v>-0.45</v>
      </c>
      <c r="B76" s="7">
        <v>-0.19</v>
      </c>
      <c r="C76" s="7">
        <v>0.07</v>
      </c>
      <c r="D76" s="7">
        <v>0.12</v>
      </c>
      <c r="E76" s="7">
        <v>0.21</v>
      </c>
      <c r="F76" s="7">
        <v>-0.06</v>
      </c>
      <c r="G76" s="7">
        <v>1</v>
      </c>
      <c r="H76" s="7">
        <v>-0.04</v>
      </c>
      <c r="I76" s="7">
        <v>0.01</v>
      </c>
      <c r="J76" s="8">
        <v>-0.28</v>
      </c>
    </row>
    <row r="77" spans="1:10" ht="12.75">
      <c r="A77" s="6">
        <v>-0.06</v>
      </c>
      <c r="B77" s="7">
        <v>0.12</v>
      </c>
      <c r="C77" s="7">
        <v>0.02</v>
      </c>
      <c r="D77" s="7">
        <v>0.43</v>
      </c>
      <c r="E77" s="7">
        <v>-0.35</v>
      </c>
      <c r="F77" s="7">
        <v>0.35</v>
      </c>
      <c r="G77" s="7">
        <v>-0.04</v>
      </c>
      <c r="H77" s="7">
        <v>1</v>
      </c>
      <c r="I77" s="7">
        <v>0</v>
      </c>
      <c r="J77" s="8">
        <v>-0.43</v>
      </c>
    </row>
    <row r="78" spans="1:10" ht="12.75">
      <c r="A78" s="6">
        <v>-0.47</v>
      </c>
      <c r="B78" s="7">
        <v>-0.28</v>
      </c>
      <c r="C78" s="7">
        <v>-0.03</v>
      </c>
      <c r="D78" s="7">
        <v>-0.05</v>
      </c>
      <c r="E78" s="7">
        <v>0.26</v>
      </c>
      <c r="F78" s="7">
        <v>0.35</v>
      </c>
      <c r="G78" s="7">
        <v>0.01</v>
      </c>
      <c r="H78" s="7">
        <v>0</v>
      </c>
      <c r="I78" s="7">
        <v>1</v>
      </c>
      <c r="J78" s="8">
        <v>0.11</v>
      </c>
    </row>
    <row r="79" spans="1:10" ht="12.75">
      <c r="A79" s="9">
        <v>0.03</v>
      </c>
      <c r="B79" s="10">
        <v>0.25</v>
      </c>
      <c r="C79" s="10">
        <v>0.12</v>
      </c>
      <c r="D79" s="10">
        <v>-0.38</v>
      </c>
      <c r="E79" s="10">
        <v>-0.12</v>
      </c>
      <c r="F79" s="10">
        <v>-0.21</v>
      </c>
      <c r="G79" s="10">
        <v>-0.28</v>
      </c>
      <c r="H79" s="10">
        <v>-0.43</v>
      </c>
      <c r="I79" s="10">
        <v>0.11</v>
      </c>
      <c r="J79" s="11">
        <v>1</v>
      </c>
    </row>
    <row r="81" spans="1:10" ht="12.75">
      <c r="A81" s="27" t="s">
        <v>30</v>
      </c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28" t="s">
        <v>2</v>
      </c>
      <c r="B82" s="28" t="s">
        <v>3</v>
      </c>
      <c r="C82" s="28" t="s">
        <v>12</v>
      </c>
      <c r="D82" s="28" t="s">
        <v>13</v>
      </c>
      <c r="E82" s="28" t="s">
        <v>14</v>
      </c>
      <c r="F82" s="28" t="s">
        <v>15</v>
      </c>
      <c r="G82" s="28" t="s">
        <v>26</v>
      </c>
      <c r="H82" s="28" t="s">
        <v>34</v>
      </c>
      <c r="I82" s="28" t="s">
        <v>35</v>
      </c>
      <c r="J82" s="28" t="s">
        <v>36</v>
      </c>
    </row>
    <row r="83" spans="1:10" ht="12.75">
      <c r="A83" s="3">
        <f aca="true" t="shared" si="4" ref="A83:J83">wb(A70)</f>
        <v>1</v>
      </c>
      <c r="B83" s="4">
        <f t="shared" si="4"/>
        <v>0.58</v>
      </c>
      <c r="C83" s="4">
        <f t="shared" si="4"/>
        <v>0.34</v>
      </c>
      <c r="D83" s="4">
        <f t="shared" si="4"/>
        <v>0.22</v>
      </c>
      <c r="E83" s="4">
        <f t="shared" si="4"/>
        <v>0.16</v>
      </c>
      <c r="F83" s="4">
        <f t="shared" si="4"/>
        <v>0.24</v>
      </c>
      <c r="G83" s="4">
        <f t="shared" si="4"/>
        <v>0.45</v>
      </c>
      <c r="H83" s="4">
        <f t="shared" si="4"/>
        <v>0.06</v>
      </c>
      <c r="I83" s="4">
        <f t="shared" si="4"/>
        <v>0.47</v>
      </c>
      <c r="J83" s="5">
        <f t="shared" si="4"/>
        <v>0.03</v>
      </c>
    </row>
    <row r="84" spans="1:10" ht="12.75">
      <c r="A84" s="6">
        <f aca="true" t="shared" si="5" ref="A84:J84">wb(A71)</f>
        <v>0.58</v>
      </c>
      <c r="B84" s="7">
        <f t="shared" si="5"/>
        <v>1</v>
      </c>
      <c r="C84" s="7">
        <f t="shared" si="5"/>
        <v>0.56</v>
      </c>
      <c r="D84" s="7">
        <f t="shared" si="5"/>
        <v>0.05</v>
      </c>
      <c r="E84" s="7">
        <f t="shared" si="5"/>
        <v>0.3</v>
      </c>
      <c r="F84" s="7">
        <f t="shared" si="5"/>
        <v>0.04</v>
      </c>
      <c r="G84" s="7">
        <f t="shared" si="5"/>
        <v>0.19</v>
      </c>
      <c r="H84" s="7">
        <f t="shared" si="5"/>
        <v>0.12</v>
      </c>
      <c r="I84" s="7">
        <f t="shared" si="5"/>
        <v>0.28</v>
      </c>
      <c r="J84" s="8">
        <f t="shared" si="5"/>
        <v>0.25</v>
      </c>
    </row>
    <row r="85" spans="1:10" ht="12.75">
      <c r="A85" s="6">
        <f aca="true" t="shared" si="6" ref="A85:J85">wb(A72)</f>
        <v>0.34</v>
      </c>
      <c r="B85" s="7">
        <f t="shared" si="6"/>
        <v>0.56</v>
      </c>
      <c r="C85" s="7">
        <f t="shared" si="6"/>
        <v>1</v>
      </c>
      <c r="D85" s="7">
        <f t="shared" si="6"/>
        <v>0.05</v>
      </c>
      <c r="E85" s="7">
        <f t="shared" si="6"/>
        <v>0.03</v>
      </c>
      <c r="F85" s="7">
        <f t="shared" si="6"/>
        <v>0.1</v>
      </c>
      <c r="G85" s="7">
        <f t="shared" si="6"/>
        <v>0.07</v>
      </c>
      <c r="H85" s="7">
        <f t="shared" si="6"/>
        <v>0.02</v>
      </c>
      <c r="I85" s="7">
        <f t="shared" si="6"/>
        <v>0.03</v>
      </c>
      <c r="J85" s="8">
        <f t="shared" si="6"/>
        <v>0.12</v>
      </c>
    </row>
    <row r="86" spans="1:10" ht="12.75">
      <c r="A86" s="6">
        <f aca="true" t="shared" si="7" ref="A86:J86">wb(A73)</f>
        <v>0.22</v>
      </c>
      <c r="B86" s="7">
        <f t="shared" si="7"/>
        <v>0.05</v>
      </c>
      <c r="C86" s="7">
        <f t="shared" si="7"/>
        <v>0.05</v>
      </c>
      <c r="D86" s="7">
        <f t="shared" si="7"/>
        <v>1</v>
      </c>
      <c r="E86" s="7">
        <f t="shared" si="7"/>
        <v>0.23</v>
      </c>
      <c r="F86" s="7">
        <f t="shared" si="7"/>
        <v>0.12</v>
      </c>
      <c r="G86" s="7">
        <f t="shared" si="7"/>
        <v>0.12</v>
      </c>
      <c r="H86" s="7">
        <f t="shared" si="7"/>
        <v>0.43</v>
      </c>
      <c r="I86" s="7">
        <f t="shared" si="7"/>
        <v>0.05</v>
      </c>
      <c r="J86" s="8">
        <f t="shared" si="7"/>
        <v>0.38</v>
      </c>
    </row>
    <row r="87" spans="1:10" ht="12.75">
      <c r="A87" s="6">
        <f aca="true" t="shared" si="8" ref="A87:J87">wb(A74)</f>
        <v>0.16</v>
      </c>
      <c r="B87" s="7">
        <f t="shared" si="8"/>
        <v>0.3</v>
      </c>
      <c r="C87" s="7">
        <f t="shared" si="8"/>
        <v>0.03</v>
      </c>
      <c r="D87" s="7">
        <f t="shared" si="8"/>
        <v>0.23</v>
      </c>
      <c r="E87" s="7">
        <f t="shared" si="8"/>
        <v>1</v>
      </c>
      <c r="F87" s="7">
        <f t="shared" si="8"/>
        <v>0.04</v>
      </c>
      <c r="G87" s="7">
        <f t="shared" si="8"/>
        <v>0.21</v>
      </c>
      <c r="H87" s="7">
        <f t="shared" si="8"/>
        <v>0.35</v>
      </c>
      <c r="I87" s="7">
        <f t="shared" si="8"/>
        <v>0.26</v>
      </c>
      <c r="J87" s="8">
        <f t="shared" si="8"/>
        <v>0.12</v>
      </c>
    </row>
    <row r="88" spans="1:10" ht="12.75">
      <c r="A88" s="6">
        <f aca="true" t="shared" si="9" ref="A88:J88">wb(A75)</f>
        <v>0.24</v>
      </c>
      <c r="B88" s="7">
        <f t="shared" si="9"/>
        <v>0.04</v>
      </c>
      <c r="C88" s="7">
        <f t="shared" si="9"/>
        <v>0.1</v>
      </c>
      <c r="D88" s="7">
        <f t="shared" si="9"/>
        <v>0.12</v>
      </c>
      <c r="E88" s="7">
        <f t="shared" si="9"/>
        <v>0.04</v>
      </c>
      <c r="F88" s="7">
        <f t="shared" si="9"/>
        <v>1</v>
      </c>
      <c r="G88" s="7">
        <f t="shared" si="9"/>
        <v>0.06</v>
      </c>
      <c r="H88" s="7">
        <f t="shared" si="9"/>
        <v>0.35</v>
      </c>
      <c r="I88" s="7">
        <f t="shared" si="9"/>
        <v>0.35</v>
      </c>
      <c r="J88" s="8">
        <f t="shared" si="9"/>
        <v>0.21</v>
      </c>
    </row>
    <row r="89" spans="1:10" ht="12.75">
      <c r="A89" s="6">
        <f aca="true" t="shared" si="10" ref="A89:J89">wb(A76)</f>
        <v>0.45</v>
      </c>
      <c r="B89" s="7">
        <f t="shared" si="10"/>
        <v>0.19</v>
      </c>
      <c r="C89" s="7">
        <f t="shared" si="10"/>
        <v>0.07</v>
      </c>
      <c r="D89" s="7">
        <f t="shared" si="10"/>
        <v>0.12</v>
      </c>
      <c r="E89" s="7">
        <f t="shared" si="10"/>
        <v>0.21</v>
      </c>
      <c r="F89" s="7">
        <f t="shared" si="10"/>
        <v>0.06</v>
      </c>
      <c r="G89" s="7">
        <f t="shared" si="10"/>
        <v>1</v>
      </c>
      <c r="H89" s="7">
        <f t="shared" si="10"/>
        <v>0.04</v>
      </c>
      <c r="I89" s="7">
        <f t="shared" si="10"/>
        <v>0.01</v>
      </c>
      <c r="J89" s="8">
        <f t="shared" si="10"/>
        <v>0.28</v>
      </c>
    </row>
    <row r="90" spans="1:10" ht="12.75">
      <c r="A90" s="6">
        <f aca="true" t="shared" si="11" ref="A90:J90">wb(A77)</f>
        <v>0.06</v>
      </c>
      <c r="B90" s="7">
        <f t="shared" si="11"/>
        <v>0.12</v>
      </c>
      <c r="C90" s="7">
        <f t="shared" si="11"/>
        <v>0.02</v>
      </c>
      <c r="D90" s="7">
        <f t="shared" si="11"/>
        <v>0.43</v>
      </c>
      <c r="E90" s="7">
        <f t="shared" si="11"/>
        <v>0.35</v>
      </c>
      <c r="F90" s="7">
        <f t="shared" si="11"/>
        <v>0.35</v>
      </c>
      <c r="G90" s="7">
        <f t="shared" si="11"/>
        <v>0.04</v>
      </c>
      <c r="H90" s="7">
        <f t="shared" si="11"/>
        <v>1</v>
      </c>
      <c r="I90" s="7">
        <f t="shared" si="11"/>
        <v>0</v>
      </c>
      <c r="J90" s="8">
        <f t="shared" si="11"/>
        <v>0.43</v>
      </c>
    </row>
    <row r="91" spans="1:10" ht="12.75">
      <c r="A91" s="6">
        <f aca="true" t="shared" si="12" ref="A91:J91">wb(A78)</f>
        <v>0.47</v>
      </c>
      <c r="B91" s="7">
        <f t="shared" si="12"/>
        <v>0.28</v>
      </c>
      <c r="C91" s="7">
        <f t="shared" si="12"/>
        <v>0.03</v>
      </c>
      <c r="D91" s="7">
        <f t="shared" si="12"/>
        <v>0.05</v>
      </c>
      <c r="E91" s="7">
        <f t="shared" si="12"/>
        <v>0.26</v>
      </c>
      <c r="F91" s="7">
        <f t="shared" si="12"/>
        <v>0.35</v>
      </c>
      <c r="G91" s="7">
        <f t="shared" si="12"/>
        <v>0.01</v>
      </c>
      <c r="H91" s="7">
        <f t="shared" si="12"/>
        <v>0</v>
      </c>
      <c r="I91" s="7">
        <f t="shared" si="12"/>
        <v>1</v>
      </c>
      <c r="J91" s="8">
        <f t="shared" si="12"/>
        <v>0.11</v>
      </c>
    </row>
    <row r="92" spans="1:10" ht="12.75">
      <c r="A92" s="9">
        <f aca="true" t="shared" si="13" ref="A92:J92">wb(A79)</f>
        <v>0.03</v>
      </c>
      <c r="B92" s="10">
        <f t="shared" si="13"/>
        <v>0.25</v>
      </c>
      <c r="C92" s="10">
        <f t="shared" si="13"/>
        <v>0.12</v>
      </c>
      <c r="D92" s="10">
        <f t="shared" si="13"/>
        <v>0.38</v>
      </c>
      <c r="E92" s="10">
        <f t="shared" si="13"/>
        <v>0.12</v>
      </c>
      <c r="F92" s="10">
        <f t="shared" si="13"/>
        <v>0.21</v>
      </c>
      <c r="G92" s="10">
        <f t="shared" si="13"/>
        <v>0.28</v>
      </c>
      <c r="H92" s="10">
        <f t="shared" si="13"/>
        <v>0.43</v>
      </c>
      <c r="I92" s="10">
        <f t="shared" si="13"/>
        <v>0.11</v>
      </c>
      <c r="J92" s="11">
        <f t="shared" si="13"/>
        <v>1</v>
      </c>
    </row>
    <row r="94" ht="12.75">
      <c r="A94" s="13" t="s">
        <v>31</v>
      </c>
    </row>
    <row r="95" spans="1:10" ht="12.75">
      <c r="A95" s="12" t="s">
        <v>2</v>
      </c>
      <c r="B95" s="12" t="s">
        <v>3</v>
      </c>
      <c r="C95" s="12" t="s">
        <v>12</v>
      </c>
      <c r="D95" s="12" t="s">
        <v>13</v>
      </c>
      <c r="E95" s="12" t="s">
        <v>14</v>
      </c>
      <c r="F95" s="12" t="s">
        <v>15</v>
      </c>
      <c r="G95" s="12" t="s">
        <v>26</v>
      </c>
      <c r="H95" s="12" t="s">
        <v>34</v>
      </c>
      <c r="I95" s="12" t="s">
        <v>35</v>
      </c>
      <c r="J95" s="12" t="s">
        <v>36</v>
      </c>
    </row>
    <row r="96" spans="1:10" ht="12.75">
      <c r="A96" s="3">
        <f aca="true" t="shared" si="14" ref="A96:J96">IF(A83&lt;=$D$68,0,A83)</f>
        <v>1</v>
      </c>
      <c r="B96" s="4">
        <f t="shared" si="14"/>
        <v>0.58</v>
      </c>
      <c r="C96" s="4">
        <f t="shared" si="14"/>
        <v>0</v>
      </c>
      <c r="D96" s="4">
        <f t="shared" si="14"/>
        <v>0</v>
      </c>
      <c r="E96" s="4">
        <f t="shared" si="14"/>
        <v>0</v>
      </c>
      <c r="F96" s="4">
        <f t="shared" si="14"/>
        <v>0</v>
      </c>
      <c r="G96" s="4">
        <f t="shared" si="14"/>
        <v>0.45</v>
      </c>
      <c r="H96" s="4">
        <f t="shared" si="14"/>
        <v>0</v>
      </c>
      <c r="I96" s="4">
        <f t="shared" si="14"/>
        <v>0.47</v>
      </c>
      <c r="J96" s="5">
        <f t="shared" si="14"/>
        <v>0</v>
      </c>
    </row>
    <row r="97" spans="1:10" ht="12.75">
      <c r="A97" s="6">
        <f aca="true" t="shared" si="15" ref="A97:J97">IF(A84&lt;=$D$68,0,A84)</f>
        <v>0.58</v>
      </c>
      <c r="B97" s="7">
        <f t="shared" si="15"/>
        <v>1</v>
      </c>
      <c r="C97" s="7">
        <f t="shared" si="15"/>
        <v>0.56</v>
      </c>
      <c r="D97" s="7">
        <f t="shared" si="15"/>
        <v>0</v>
      </c>
      <c r="E97" s="7">
        <f t="shared" si="15"/>
        <v>0</v>
      </c>
      <c r="F97" s="7">
        <f t="shared" si="15"/>
        <v>0</v>
      </c>
      <c r="G97" s="7">
        <f t="shared" si="15"/>
        <v>0</v>
      </c>
      <c r="H97" s="7">
        <f t="shared" si="15"/>
        <v>0</v>
      </c>
      <c r="I97" s="7">
        <f t="shared" si="15"/>
        <v>0</v>
      </c>
      <c r="J97" s="8">
        <f t="shared" si="15"/>
        <v>0</v>
      </c>
    </row>
    <row r="98" spans="1:10" ht="12.75">
      <c r="A98" s="6">
        <f aca="true" t="shared" si="16" ref="A98:J98">IF(A85&lt;=$D$68,0,A85)</f>
        <v>0</v>
      </c>
      <c r="B98" s="7">
        <f t="shared" si="16"/>
        <v>0.56</v>
      </c>
      <c r="C98" s="7">
        <f t="shared" si="16"/>
        <v>1</v>
      </c>
      <c r="D98" s="7">
        <f t="shared" si="16"/>
        <v>0</v>
      </c>
      <c r="E98" s="7">
        <f t="shared" si="16"/>
        <v>0</v>
      </c>
      <c r="F98" s="7">
        <f t="shared" si="16"/>
        <v>0</v>
      </c>
      <c r="G98" s="7">
        <f t="shared" si="16"/>
        <v>0</v>
      </c>
      <c r="H98" s="7">
        <f t="shared" si="16"/>
        <v>0</v>
      </c>
      <c r="I98" s="7">
        <f t="shared" si="16"/>
        <v>0</v>
      </c>
      <c r="J98" s="8">
        <f t="shared" si="16"/>
        <v>0</v>
      </c>
    </row>
    <row r="99" spans="1:10" ht="12.75">
      <c r="A99" s="6">
        <f aca="true" t="shared" si="17" ref="A99:J99">IF(A86&lt;=$D$68,0,A86)</f>
        <v>0</v>
      </c>
      <c r="B99" s="7">
        <f t="shared" si="17"/>
        <v>0</v>
      </c>
      <c r="C99" s="7">
        <f t="shared" si="17"/>
        <v>0</v>
      </c>
      <c r="D99" s="7">
        <f t="shared" si="17"/>
        <v>1</v>
      </c>
      <c r="E99" s="7">
        <f t="shared" si="17"/>
        <v>0</v>
      </c>
      <c r="F99" s="7">
        <f t="shared" si="17"/>
        <v>0</v>
      </c>
      <c r="G99" s="7">
        <f t="shared" si="17"/>
        <v>0</v>
      </c>
      <c r="H99" s="7">
        <f t="shared" si="17"/>
        <v>0.43</v>
      </c>
      <c r="I99" s="7">
        <f t="shared" si="17"/>
        <v>0</v>
      </c>
      <c r="J99" s="8">
        <f t="shared" si="17"/>
        <v>0.38</v>
      </c>
    </row>
    <row r="100" spans="1:10" ht="12.75">
      <c r="A100" s="6">
        <f aca="true" t="shared" si="18" ref="A100:J100">IF(A87&lt;=$D$68,0,A87)</f>
        <v>0</v>
      </c>
      <c r="B100" s="7">
        <f t="shared" si="18"/>
        <v>0</v>
      </c>
      <c r="C100" s="7">
        <f t="shared" si="18"/>
        <v>0</v>
      </c>
      <c r="D100" s="7">
        <f t="shared" si="18"/>
        <v>0</v>
      </c>
      <c r="E100" s="7">
        <f t="shared" si="18"/>
        <v>1</v>
      </c>
      <c r="F100" s="7">
        <f t="shared" si="18"/>
        <v>0</v>
      </c>
      <c r="G100" s="7">
        <f t="shared" si="18"/>
        <v>0</v>
      </c>
      <c r="H100" s="7">
        <f t="shared" si="18"/>
        <v>0</v>
      </c>
      <c r="I100" s="7">
        <f t="shared" si="18"/>
        <v>0</v>
      </c>
      <c r="J100" s="8">
        <f t="shared" si="18"/>
        <v>0</v>
      </c>
    </row>
    <row r="101" spans="1:10" ht="12.75">
      <c r="A101" s="6">
        <f aca="true" t="shared" si="19" ref="A101:J101">IF(A88&lt;=$D$68,0,A88)</f>
        <v>0</v>
      </c>
      <c r="B101" s="7">
        <f t="shared" si="19"/>
        <v>0</v>
      </c>
      <c r="C101" s="7">
        <f t="shared" si="19"/>
        <v>0</v>
      </c>
      <c r="D101" s="7">
        <f t="shared" si="19"/>
        <v>0</v>
      </c>
      <c r="E101" s="7">
        <f t="shared" si="19"/>
        <v>0</v>
      </c>
      <c r="F101" s="7">
        <f t="shared" si="19"/>
        <v>1</v>
      </c>
      <c r="G101" s="7">
        <f t="shared" si="19"/>
        <v>0</v>
      </c>
      <c r="H101" s="7">
        <f t="shared" si="19"/>
        <v>0</v>
      </c>
      <c r="I101" s="7">
        <f t="shared" si="19"/>
        <v>0</v>
      </c>
      <c r="J101" s="8">
        <f t="shared" si="19"/>
        <v>0</v>
      </c>
    </row>
    <row r="102" spans="1:10" ht="12.75">
      <c r="A102" s="6">
        <f aca="true" t="shared" si="20" ref="A102:J102">IF(A89&lt;=$D$68,0,A89)</f>
        <v>0.45</v>
      </c>
      <c r="B102" s="7">
        <f t="shared" si="20"/>
        <v>0</v>
      </c>
      <c r="C102" s="7">
        <f t="shared" si="20"/>
        <v>0</v>
      </c>
      <c r="D102" s="7">
        <f t="shared" si="20"/>
        <v>0</v>
      </c>
      <c r="E102" s="7">
        <f t="shared" si="20"/>
        <v>0</v>
      </c>
      <c r="F102" s="7">
        <f t="shared" si="20"/>
        <v>0</v>
      </c>
      <c r="G102" s="7">
        <f t="shared" si="20"/>
        <v>1</v>
      </c>
      <c r="H102" s="7">
        <f t="shared" si="20"/>
        <v>0</v>
      </c>
      <c r="I102" s="7">
        <f t="shared" si="20"/>
        <v>0</v>
      </c>
      <c r="J102" s="8">
        <f t="shared" si="20"/>
        <v>0</v>
      </c>
    </row>
    <row r="103" spans="1:10" ht="12.75">
      <c r="A103" s="6">
        <f aca="true" t="shared" si="21" ref="A103:J103">IF(A90&lt;=$D$68,0,A90)</f>
        <v>0</v>
      </c>
      <c r="B103" s="7">
        <f t="shared" si="21"/>
        <v>0</v>
      </c>
      <c r="C103" s="7">
        <f t="shared" si="21"/>
        <v>0</v>
      </c>
      <c r="D103" s="7">
        <f t="shared" si="21"/>
        <v>0.43</v>
      </c>
      <c r="E103" s="7">
        <f t="shared" si="21"/>
        <v>0</v>
      </c>
      <c r="F103" s="7">
        <f t="shared" si="21"/>
        <v>0</v>
      </c>
      <c r="G103" s="7">
        <f t="shared" si="21"/>
        <v>0</v>
      </c>
      <c r="H103" s="7">
        <f t="shared" si="21"/>
        <v>1</v>
      </c>
      <c r="I103" s="7">
        <f t="shared" si="21"/>
        <v>0</v>
      </c>
      <c r="J103" s="8">
        <f t="shared" si="21"/>
        <v>0.43</v>
      </c>
    </row>
    <row r="104" spans="1:10" ht="12.75">
      <c r="A104" s="6">
        <f aca="true" t="shared" si="22" ref="A104:J104">IF(A91&lt;=$D$68,0,A91)</f>
        <v>0.47</v>
      </c>
      <c r="B104" s="7">
        <f t="shared" si="22"/>
        <v>0</v>
      </c>
      <c r="C104" s="7">
        <f t="shared" si="22"/>
        <v>0</v>
      </c>
      <c r="D104" s="7">
        <f t="shared" si="22"/>
        <v>0</v>
      </c>
      <c r="E104" s="7">
        <f t="shared" si="22"/>
        <v>0</v>
      </c>
      <c r="F104" s="7">
        <f t="shared" si="22"/>
        <v>0</v>
      </c>
      <c r="G104" s="7">
        <f t="shared" si="22"/>
        <v>0</v>
      </c>
      <c r="H104" s="7">
        <f t="shared" si="22"/>
        <v>0</v>
      </c>
      <c r="I104" s="7">
        <f t="shared" si="22"/>
        <v>1</v>
      </c>
      <c r="J104" s="8">
        <f t="shared" si="22"/>
        <v>0</v>
      </c>
    </row>
    <row r="105" spans="1:10" ht="12.75">
      <c r="A105" s="9">
        <f aca="true" t="shared" si="23" ref="A105:J105">IF(A92&lt;=$D$68,0,A92)</f>
        <v>0</v>
      </c>
      <c r="B105" s="10">
        <f t="shared" si="23"/>
        <v>0</v>
      </c>
      <c r="C105" s="10">
        <f t="shared" si="23"/>
        <v>0</v>
      </c>
      <c r="D105" s="10">
        <f t="shared" si="23"/>
        <v>0.38</v>
      </c>
      <c r="E105" s="10">
        <f t="shared" si="23"/>
        <v>0</v>
      </c>
      <c r="F105" s="10">
        <f t="shared" si="23"/>
        <v>0</v>
      </c>
      <c r="G105" s="10">
        <f t="shared" si="23"/>
        <v>0</v>
      </c>
      <c r="H105" s="10">
        <f t="shared" si="23"/>
        <v>0.43</v>
      </c>
      <c r="I105" s="10">
        <f t="shared" si="23"/>
        <v>0</v>
      </c>
      <c r="J105" s="11">
        <f t="shared" si="23"/>
        <v>1</v>
      </c>
    </row>
    <row r="107" spans="1:4" ht="12.75">
      <c r="A107" s="13" t="s">
        <v>32</v>
      </c>
      <c r="B107" s="13"/>
      <c r="C107" s="13" t="s">
        <v>14</v>
      </c>
      <c r="D107" t="s">
        <v>37</v>
      </c>
    </row>
    <row r="108" ht="12.75">
      <c r="C108" s="13" t="s">
        <v>15</v>
      </c>
    </row>
    <row r="109" ht="12.75">
      <c r="C109" s="13" t="s">
        <v>13</v>
      </c>
    </row>
    <row r="110" ht="12.75">
      <c r="C110" s="13" t="s">
        <v>2</v>
      </c>
    </row>
    <row r="123" spans="1:10" ht="13.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2.75">
      <c r="A124" s="13" t="s">
        <v>38</v>
      </c>
    </row>
    <row r="125" spans="1:7" ht="12.75">
      <c r="A125" s="23" t="s">
        <v>39</v>
      </c>
      <c r="B125" s="12" t="s">
        <v>2</v>
      </c>
      <c r="C125" s="12" t="s">
        <v>3</v>
      </c>
      <c r="D125" s="12" t="s">
        <v>12</v>
      </c>
      <c r="E125" s="12" t="s">
        <v>13</v>
      </c>
      <c r="F125" s="12" t="s">
        <v>14</v>
      </c>
      <c r="G125" s="12" t="s">
        <v>15</v>
      </c>
    </row>
    <row r="126" spans="1:9" ht="12.75">
      <c r="A126" s="2" t="s">
        <v>2</v>
      </c>
      <c r="B126" s="3">
        <v>1</v>
      </c>
      <c r="C126" s="4">
        <v>0</v>
      </c>
      <c r="D126" s="4">
        <v>0.8</v>
      </c>
      <c r="E126" s="4">
        <v>0.6</v>
      </c>
      <c r="F126" s="4">
        <v>-0.7</v>
      </c>
      <c r="G126" s="5">
        <v>0</v>
      </c>
      <c r="I126" s="20">
        <v>0.35</v>
      </c>
    </row>
    <row r="127" spans="1:9" ht="12.75">
      <c r="A127" s="2" t="s">
        <v>3</v>
      </c>
      <c r="B127" s="6">
        <v>0</v>
      </c>
      <c r="C127" s="7">
        <v>1</v>
      </c>
      <c r="D127" s="7">
        <v>0</v>
      </c>
      <c r="E127" s="7">
        <v>0</v>
      </c>
      <c r="F127" s="7">
        <v>0</v>
      </c>
      <c r="G127" s="8">
        <v>0</v>
      </c>
      <c r="I127" s="21">
        <v>0.28</v>
      </c>
    </row>
    <row r="128" spans="1:9" ht="12.75">
      <c r="A128" s="2" t="s">
        <v>12</v>
      </c>
      <c r="B128" s="6">
        <v>0.8</v>
      </c>
      <c r="C128" s="7">
        <v>0</v>
      </c>
      <c r="D128" s="7">
        <v>1</v>
      </c>
      <c r="E128" s="7">
        <v>0.5</v>
      </c>
      <c r="F128" s="7">
        <v>0</v>
      </c>
      <c r="G128" s="8">
        <v>0.9</v>
      </c>
      <c r="H128" s="23" t="s">
        <v>24</v>
      </c>
      <c r="I128" s="29">
        <v>-0.86</v>
      </c>
    </row>
    <row r="129" spans="1:9" ht="12.75">
      <c r="A129" s="2" t="s">
        <v>13</v>
      </c>
      <c r="B129" s="6">
        <v>0.6</v>
      </c>
      <c r="C129" s="7">
        <v>0</v>
      </c>
      <c r="D129" s="7">
        <v>0.5</v>
      </c>
      <c r="E129" s="7">
        <v>1</v>
      </c>
      <c r="F129" s="7">
        <v>0</v>
      </c>
      <c r="G129" s="8">
        <v>0</v>
      </c>
      <c r="I129" s="29">
        <v>0.78</v>
      </c>
    </row>
    <row r="130" spans="1:9" ht="12.75">
      <c r="A130" s="2" t="s">
        <v>14</v>
      </c>
      <c r="B130" s="6">
        <v>-0.7</v>
      </c>
      <c r="C130" s="7">
        <v>0</v>
      </c>
      <c r="D130" s="7">
        <v>0</v>
      </c>
      <c r="E130" s="7">
        <v>0</v>
      </c>
      <c r="F130" s="7">
        <v>1</v>
      </c>
      <c r="G130" s="8">
        <v>0</v>
      </c>
      <c r="I130" s="29">
        <v>-0.67</v>
      </c>
    </row>
    <row r="131" spans="1:9" ht="12.75">
      <c r="A131" s="2" t="s">
        <v>15</v>
      </c>
      <c r="B131" s="9">
        <v>0</v>
      </c>
      <c r="C131" s="10">
        <v>0</v>
      </c>
      <c r="D131" s="10">
        <v>0.9</v>
      </c>
      <c r="E131" s="10">
        <v>0</v>
      </c>
      <c r="F131" s="10">
        <v>0</v>
      </c>
      <c r="G131" s="11">
        <v>1</v>
      </c>
      <c r="I131" s="30">
        <v>0.92</v>
      </c>
    </row>
    <row r="133" spans="7:9" ht="12.75">
      <c r="G133" s="13" t="s">
        <v>32</v>
      </c>
      <c r="I133" t="s">
        <v>3</v>
      </c>
    </row>
    <row r="134" ht="12.75">
      <c r="I134" t="s">
        <v>12</v>
      </c>
    </row>
    <row r="144" spans="1:10" ht="13.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2.75">
      <c r="A145" s="13" t="s">
        <v>40</v>
      </c>
    </row>
    <row r="146" spans="1:4" ht="12.75">
      <c r="A146" s="31" t="s">
        <v>41</v>
      </c>
      <c r="B146" s="31" t="s">
        <v>42</v>
      </c>
      <c r="C146" s="31" t="s">
        <v>43</v>
      </c>
      <c r="D146" s="31" t="s">
        <v>24</v>
      </c>
    </row>
    <row r="147" spans="1:6" ht="12.75">
      <c r="A147" s="24">
        <v>1</v>
      </c>
      <c r="B147" s="24">
        <v>2</v>
      </c>
      <c r="C147" s="24">
        <v>1</v>
      </c>
      <c r="D147" s="24">
        <v>-0.34</v>
      </c>
      <c r="F147" s="13" t="s">
        <v>32</v>
      </c>
    </row>
    <row r="148" spans="1:8" ht="12.75">
      <c r="A148" s="24">
        <v>2</v>
      </c>
      <c r="B148" s="32">
        <v>4</v>
      </c>
      <c r="C148" s="24">
        <v>1</v>
      </c>
      <c r="D148" s="24">
        <v>0.82</v>
      </c>
      <c r="H148" s="33">
        <v>5</v>
      </c>
    </row>
    <row r="149" spans="1:8" ht="12.75">
      <c r="A149" s="24">
        <v>3</v>
      </c>
      <c r="B149" s="24">
        <v>3</v>
      </c>
      <c r="C149" s="24">
        <v>1</v>
      </c>
      <c r="D149" s="24">
        <v>0.8</v>
      </c>
      <c r="H149" s="33">
        <v>6</v>
      </c>
    </row>
    <row r="150" spans="1:4" ht="12.75">
      <c r="A150" s="24">
        <v>4</v>
      </c>
      <c r="B150" s="24">
        <v>3</v>
      </c>
      <c r="C150" s="24">
        <v>1</v>
      </c>
      <c r="D150" s="24">
        <v>-0.27</v>
      </c>
    </row>
    <row r="151" spans="1:4" ht="12.75">
      <c r="A151" s="32">
        <v>5</v>
      </c>
      <c r="B151" s="32">
        <v>0</v>
      </c>
      <c r="C151" s="24">
        <v>2</v>
      </c>
      <c r="D151" s="24">
        <v>-0.67</v>
      </c>
    </row>
    <row r="152" spans="1:4" ht="12.75">
      <c r="A152" s="32">
        <v>6</v>
      </c>
      <c r="B152" s="32">
        <v>4</v>
      </c>
      <c r="C152" s="24">
        <v>1</v>
      </c>
      <c r="D152" s="32">
        <v>0.92</v>
      </c>
    </row>
    <row r="153" spans="1:10" ht="13.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2.75">
      <c r="A154" s="13" t="s">
        <v>21</v>
      </c>
    </row>
    <row r="155" ht="12.75">
      <c r="A155" s="13" t="s">
        <v>44</v>
      </c>
    </row>
    <row r="156" spans="1:6" ht="12.75">
      <c r="A156" s="31" t="s">
        <v>41</v>
      </c>
      <c r="B156" s="31" t="s">
        <v>42</v>
      </c>
      <c r="C156" s="31" t="s">
        <v>43</v>
      </c>
      <c r="D156" s="31" t="s">
        <v>24</v>
      </c>
      <c r="F156" s="17" t="s">
        <v>32</v>
      </c>
    </row>
    <row r="157" spans="1:8" ht="12.75">
      <c r="A157" s="32">
        <v>1</v>
      </c>
      <c r="B157" s="32">
        <v>3</v>
      </c>
      <c r="C157" s="24">
        <v>1</v>
      </c>
      <c r="D157" s="24">
        <v>0.54</v>
      </c>
      <c r="H157" s="33">
        <v>1</v>
      </c>
    </row>
    <row r="158" spans="1:8" ht="12.75">
      <c r="A158" s="24">
        <v>2</v>
      </c>
      <c r="B158" s="24">
        <v>1</v>
      </c>
      <c r="C158" s="24">
        <v>1</v>
      </c>
      <c r="D158" s="24">
        <v>0.7</v>
      </c>
      <c r="H158" s="33">
        <v>4</v>
      </c>
    </row>
    <row r="159" spans="1:8" ht="12.75">
      <c r="A159" s="24">
        <v>3</v>
      </c>
      <c r="B159" s="32">
        <v>1</v>
      </c>
      <c r="C159" s="24">
        <v>2</v>
      </c>
      <c r="D159" s="24">
        <v>0.3</v>
      </c>
      <c r="H159" s="33">
        <v>5</v>
      </c>
    </row>
    <row r="160" spans="1:8" ht="12.75">
      <c r="A160" s="32">
        <v>4</v>
      </c>
      <c r="B160" s="32">
        <v>2</v>
      </c>
      <c r="C160" s="24">
        <v>3</v>
      </c>
      <c r="D160" s="32">
        <v>-0.13</v>
      </c>
      <c r="H160" s="33">
        <v>6</v>
      </c>
    </row>
    <row r="161" spans="1:8" ht="12.75">
      <c r="A161" s="32">
        <v>5</v>
      </c>
      <c r="B161" s="32">
        <v>1</v>
      </c>
      <c r="C161" s="24">
        <v>2</v>
      </c>
      <c r="D161" s="32">
        <v>-0.32</v>
      </c>
      <c r="H161" s="13" t="s">
        <v>45</v>
      </c>
    </row>
    <row r="162" spans="1:4" ht="12.75">
      <c r="A162" s="32">
        <v>6</v>
      </c>
      <c r="B162" s="32">
        <v>0</v>
      </c>
      <c r="C162" s="24">
        <v>4</v>
      </c>
      <c r="D162" s="24">
        <v>-0.18</v>
      </c>
    </row>
    <row r="163" spans="1:4" ht="12.75">
      <c r="A163" s="24">
        <v>7</v>
      </c>
      <c r="B163" s="24">
        <v>1</v>
      </c>
      <c r="C163" s="24">
        <v>1</v>
      </c>
      <c r="D163" s="24">
        <v>-0.06</v>
      </c>
    </row>
    <row r="164" spans="1:4" ht="12.75">
      <c r="A164" s="24">
        <v>8</v>
      </c>
      <c r="B164" s="32">
        <v>2</v>
      </c>
      <c r="C164" s="24">
        <v>3</v>
      </c>
      <c r="D164" s="24">
        <v>-0.08</v>
      </c>
    </row>
    <row r="165" spans="1:4" ht="12.75">
      <c r="A165" s="24">
        <v>9</v>
      </c>
      <c r="B165" s="24">
        <v>1</v>
      </c>
      <c r="C165" s="24">
        <v>1</v>
      </c>
      <c r="D165" s="24">
        <v>-0.43</v>
      </c>
    </row>
    <row r="166" spans="1:4" ht="12.75">
      <c r="A166" s="24">
        <v>10</v>
      </c>
      <c r="B166" s="32">
        <v>2</v>
      </c>
      <c r="C166" s="24">
        <v>3</v>
      </c>
      <c r="D166" s="24">
        <v>0.06</v>
      </c>
    </row>
    <row r="169" ht="12.75">
      <c r="A169" s="13" t="s">
        <v>46</v>
      </c>
    </row>
    <row r="171" spans="2:6" ht="12.75">
      <c r="B171" s="3">
        <v>1</v>
      </c>
      <c r="C171" s="4">
        <v>-0.94</v>
      </c>
      <c r="D171" s="4">
        <v>-0.4</v>
      </c>
      <c r="E171" s="4">
        <v>-0.9</v>
      </c>
      <c r="F171" s="5">
        <v>0.69</v>
      </c>
    </row>
    <row r="172" spans="2:6" ht="12.75">
      <c r="B172" s="6">
        <v>-0.94</v>
      </c>
      <c r="C172" s="7">
        <v>1</v>
      </c>
      <c r="D172" s="7">
        <v>0.59</v>
      </c>
      <c r="E172" s="7">
        <v>0.92</v>
      </c>
      <c r="F172" s="8">
        <v>-0.56</v>
      </c>
    </row>
    <row r="173" spans="1:6" ht="12.75">
      <c r="A173" s="23" t="s">
        <v>5</v>
      </c>
      <c r="B173" s="6">
        <v>-0.4</v>
      </c>
      <c r="C173" s="7">
        <v>0.59</v>
      </c>
      <c r="D173" s="7">
        <v>1</v>
      </c>
      <c r="E173" s="7">
        <v>0.35</v>
      </c>
      <c r="F173" s="8">
        <v>-0.49</v>
      </c>
    </row>
    <row r="174" spans="2:6" ht="12.75">
      <c r="B174" s="6">
        <v>-0.9</v>
      </c>
      <c r="C174" s="7">
        <v>0.92</v>
      </c>
      <c r="D174" s="7">
        <v>0.35</v>
      </c>
      <c r="E174" s="7">
        <v>1</v>
      </c>
      <c r="F174" s="8">
        <v>-0.35</v>
      </c>
    </row>
    <row r="175" spans="2:6" ht="12.75">
      <c r="B175" s="9">
        <v>0.69</v>
      </c>
      <c r="C175" s="10">
        <v>-0.56</v>
      </c>
      <c r="D175" s="10">
        <v>-0.49</v>
      </c>
      <c r="E175" s="10">
        <v>-0.35</v>
      </c>
      <c r="F175" s="11">
        <v>1</v>
      </c>
    </row>
    <row r="177" spans="2:7" ht="12.75">
      <c r="B177" s="3">
        <f aca="true" t="shared" si="24" ref="B177:F181">wb(B171)</f>
        <v>1</v>
      </c>
      <c r="C177" s="4">
        <f t="shared" si="24"/>
        <v>0.94</v>
      </c>
      <c r="D177" s="4">
        <f t="shared" si="24"/>
        <v>0.4</v>
      </c>
      <c r="E177" s="4">
        <f t="shared" si="24"/>
        <v>0.9</v>
      </c>
      <c r="F177" s="5">
        <f t="shared" si="24"/>
        <v>0.69</v>
      </c>
      <c r="G177" s="19">
        <f>LARGE(B177:F177,2)</f>
        <v>0.94</v>
      </c>
    </row>
    <row r="178" spans="2:7" ht="12.75">
      <c r="B178" s="6">
        <f t="shared" si="24"/>
        <v>0.94</v>
      </c>
      <c r="C178" s="7">
        <f t="shared" si="24"/>
        <v>1</v>
      </c>
      <c r="D178" s="7">
        <f t="shared" si="24"/>
        <v>0.59</v>
      </c>
      <c r="E178" s="7">
        <f t="shared" si="24"/>
        <v>0.92</v>
      </c>
      <c r="F178" s="8">
        <f t="shared" si="24"/>
        <v>0.56</v>
      </c>
      <c r="G178" s="19">
        <f>LARGE(B178:F178,2)</f>
        <v>0.94</v>
      </c>
    </row>
    <row r="179" spans="1:7" ht="12.75">
      <c r="A179" s="23" t="s">
        <v>30</v>
      </c>
      <c r="B179" s="6">
        <f t="shared" si="24"/>
        <v>0.4</v>
      </c>
      <c r="C179" s="7">
        <f t="shared" si="24"/>
        <v>0.59</v>
      </c>
      <c r="D179" s="7">
        <f t="shared" si="24"/>
        <v>1</v>
      </c>
      <c r="E179" s="7">
        <f t="shared" si="24"/>
        <v>0.35</v>
      </c>
      <c r="F179" s="8">
        <f t="shared" si="24"/>
        <v>0.49</v>
      </c>
      <c r="G179" s="19">
        <f>LARGE(B179:F179,2)</f>
        <v>0.59</v>
      </c>
    </row>
    <row r="180" spans="2:7" ht="12.75">
      <c r="B180" s="6">
        <f t="shared" si="24"/>
        <v>0.9</v>
      </c>
      <c r="C180" s="7">
        <f t="shared" si="24"/>
        <v>0.92</v>
      </c>
      <c r="D180" s="7">
        <f t="shared" si="24"/>
        <v>0.35</v>
      </c>
      <c r="E180" s="7">
        <f t="shared" si="24"/>
        <v>1</v>
      </c>
      <c r="F180" s="8">
        <f t="shared" si="24"/>
        <v>0.35</v>
      </c>
      <c r="G180" s="19">
        <f>LARGE(B180:F180,2)</f>
        <v>0.92</v>
      </c>
    </row>
    <row r="181" spans="2:7" ht="12.75">
      <c r="B181" s="9">
        <f t="shared" si="24"/>
        <v>0.69</v>
      </c>
      <c r="C181" s="10">
        <f t="shared" si="24"/>
        <v>0.56</v>
      </c>
      <c r="D181" s="10">
        <f t="shared" si="24"/>
        <v>0.49</v>
      </c>
      <c r="E181" s="10">
        <f t="shared" si="24"/>
        <v>0.35</v>
      </c>
      <c r="F181" s="11">
        <f t="shared" si="24"/>
        <v>1</v>
      </c>
      <c r="G181" s="19">
        <f>LARGE(B181:F181,2)</f>
        <v>0.69</v>
      </c>
    </row>
    <row r="182" spans="6:8" ht="12.75">
      <c r="F182" s="2" t="s">
        <v>23</v>
      </c>
      <c r="G182" s="26">
        <f>MIN(G177:G181)</f>
        <v>0.59</v>
      </c>
      <c r="H182" s="13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5"/>
  <legacyDrawing r:id="rId4"/>
  <oleObjects>
    <oleObject progId="Visio.Drawing.11" shapeId="392205" r:id="rId1"/>
    <oleObject progId="Visio.Drawing.11" shapeId="392206" r:id="rId2"/>
    <oleObject progId="Visio.Drawing.11" shapeId="3922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Cibis</dc:creator>
  <cp:keywords/>
  <dc:description/>
  <cp:lastModifiedBy>Pawel</cp:lastModifiedBy>
  <cp:lastPrinted>2006-02-27T22:48:51Z</cp:lastPrinted>
  <dcterms:created xsi:type="dcterms:W3CDTF">2006-02-22T13:24:13Z</dcterms:created>
  <dcterms:modified xsi:type="dcterms:W3CDTF">2009-05-17T07:39:44Z</dcterms:modified>
  <cp:category/>
  <cp:version/>
  <cp:contentType/>
  <cp:contentStatus/>
</cp:coreProperties>
</file>